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823" documentId="120_S{2AC9BD13-BADA-5192-A53E-5A8FF88502F6}" xr6:coauthVersionLast="47" xr6:coauthVersionMax="47" xr10:uidLastSave="{3D9AD662-ECF8-44D4-B461-8205F2FD7F00}"/>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26" i="1"/>
  <c r="G26" i="1"/>
  <c r="I26" i="1"/>
  <c r="J26" i="1"/>
  <c r="L26" i="1"/>
  <c r="B27" i="1"/>
  <c r="G27" i="1"/>
  <c r="I27" i="1"/>
  <c r="J27" i="1"/>
  <c r="L27" i="1"/>
  <c r="B28" i="1"/>
  <c r="G28" i="1"/>
  <c r="I28" i="1"/>
  <c r="J28" i="1"/>
  <c r="L2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G2" i="5"/>
  <c r="L3" i="1"/>
  <c r="L4" i="1"/>
  <c r="L5" i="1"/>
  <c r="L6" i="1"/>
  <c r="L7" i="1"/>
  <c r="L8" i="1"/>
  <c r="L9" i="1"/>
  <c r="L10" i="1"/>
  <c r="L11" i="1"/>
  <c r="L12" i="1"/>
  <c r="L13" i="1"/>
  <c r="L14" i="1"/>
  <c r="L15" i="1"/>
  <c r="L16" i="1"/>
  <c r="L17" i="1"/>
  <c r="L18" i="1"/>
  <c r="L19" i="1"/>
  <c r="L20" i="1"/>
  <c r="L21" i="1"/>
  <c r="L22" i="1"/>
  <c r="L23" i="1"/>
  <c r="L24" i="1"/>
  <c r="L25" i="1"/>
  <c r="J3" i="1"/>
  <c r="J4" i="1"/>
  <c r="J5" i="1"/>
  <c r="J6" i="1"/>
  <c r="J7" i="1"/>
  <c r="J8" i="1"/>
  <c r="J9" i="1"/>
  <c r="J10" i="1"/>
  <c r="J11" i="1"/>
  <c r="J12" i="1"/>
  <c r="J13" i="1"/>
  <c r="J14" i="1"/>
  <c r="J15" i="1"/>
  <c r="J16" i="1"/>
  <c r="J17" i="1"/>
  <c r="J18" i="1"/>
  <c r="J19" i="1"/>
  <c r="J20" i="1"/>
  <c r="J21" i="1"/>
  <c r="J22" i="1"/>
  <c r="J23" i="1"/>
  <c r="J24" i="1"/>
  <c r="J25" i="1"/>
  <c r="I3" i="1"/>
  <c r="I4" i="1"/>
  <c r="I5" i="1"/>
  <c r="I6" i="1"/>
  <c r="I7" i="1"/>
  <c r="I8" i="1"/>
  <c r="I9" i="1"/>
  <c r="I10" i="1"/>
  <c r="I11" i="1"/>
  <c r="I12" i="1"/>
  <c r="I13" i="1"/>
  <c r="I14" i="1"/>
  <c r="I15" i="1"/>
  <c r="I16" i="1"/>
  <c r="I17" i="1"/>
  <c r="I18" i="1"/>
  <c r="I19" i="1"/>
  <c r="I20" i="1"/>
  <c r="I21" i="1"/>
  <c r="I22" i="1"/>
  <c r="I23" i="1"/>
  <c r="I24" i="1"/>
  <c r="I25" i="1"/>
  <c r="G3" i="1"/>
  <c r="G4" i="1"/>
  <c r="G5" i="1"/>
  <c r="G6" i="1"/>
  <c r="G7" i="1"/>
  <c r="G8" i="1"/>
  <c r="G9" i="1"/>
  <c r="G10" i="1"/>
  <c r="G11" i="1"/>
  <c r="G12" i="1"/>
  <c r="G13" i="1"/>
  <c r="G14" i="1"/>
  <c r="G15" i="1"/>
  <c r="G16" i="1"/>
  <c r="G17" i="1"/>
  <c r="G18" i="1"/>
  <c r="G19" i="1"/>
  <c r="G20" i="1"/>
  <c r="G21" i="1"/>
  <c r="G22" i="1"/>
  <c r="G23" i="1"/>
  <c r="G24" i="1"/>
  <c r="G25" i="1"/>
  <c r="B3" i="1"/>
  <c r="B4" i="1"/>
  <c r="B5" i="1"/>
  <c r="B6" i="1"/>
  <c r="B7" i="1"/>
  <c r="B8" i="1"/>
  <c r="B9" i="1"/>
  <c r="B10" i="1"/>
  <c r="B11" i="1"/>
  <c r="B12" i="1"/>
  <c r="B13" i="1"/>
  <c r="B14" i="1"/>
  <c r="B15" i="1"/>
  <c r="B16" i="1"/>
  <c r="B17" i="1"/>
  <c r="B18" i="1"/>
  <c r="B19" i="1"/>
  <c r="B20" i="1"/>
  <c r="B21" i="1"/>
  <c r="B22" i="1"/>
  <c r="B23" i="1"/>
  <c r="B24" i="1"/>
  <c r="B25"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<sst xmlns="http://schemas.openxmlformats.org/spreadsheetml/2006/main" count="180285" uniqueCount="39126">
  <si>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</si>
  <si>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</si>
  <si>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</si>
  <si>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</si>
  <si>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</si>
  <si>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</si>
  <si>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</si>
  <si>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</si>
  <si>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</si>
  <si>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</si>
  <si>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</si>
  <si>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</si>
  <si>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</si>
  <si>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</si>
  <si>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</si>
  <si>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</si>
  <si>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</si>
  <si>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</si>
  <si>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</si>
  <si>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</si>
  <si>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</si>
  <si>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</si>
  <si>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</si>
  <si>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</si>
  <si>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</si>
  <si>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</si>
  <si>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</si>
  <si>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</si>
  <si>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</si>
  <si>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</si>
  <si>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</si>
  <si>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</si>
  <si>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</si>
  <si>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</si>
  <si>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</si>
  <si>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</si>
  <si>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</si>
  <si>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</si>
  <si>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</si>
  <si>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</si>
  <si>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</si>
  <si>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</si>
  <si>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</si>
  <si>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</si>
  <si>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</si>
  <si>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</si>
  <si>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</si>
  <si>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</si>
  <si>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</si>
  <si>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</si>
  <si>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</si>
  <si>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</si>
  <si>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</si>
  <si>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</si>
  <si>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</si>
  <si>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</si>
  <si>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</si>
  <si>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</si>
  <si>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</si>
  <si>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</si>
  <si>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</si>
  <si>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</si>
  <si>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</si>
  <si>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</si>
  <si>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</si>
  <si>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</si>
  <si>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</si>
  <si>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</si>
  <si>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</si>
  <si>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</si>
  <si>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</si>
  <si>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</si>
  <si>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</si>
  <si>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</si>
  <si>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</si>
  <si>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</si>
  <si>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</si>
  <si>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</si>
  <si>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</si>
  <si>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</si>
  <si>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</si>
  <si>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</si>
  <si>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</si>
  <si>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</si>
  <si>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</si>
  <si>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</si>
  <si>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</si>
  <si>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</si>
  <si>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</si>
  <si>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</si>
  <si>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</si>
  <si>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</si>
  <si>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</si>
  <si>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</si>
  <si>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</si>
  <si>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</si>
  <si>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</si>
  <si>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</si>
  <si>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</si>
  <si>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</si>
  <si>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</si>
  <si>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</si>
  <si>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</si>
  <si>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</si>
  <si>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</si>
  <si>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</si>
  <si>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</si>
  <si>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</si>
  <si>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</si>
  <si>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</si>
  <si>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</si>
  <si>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</si>
  <si>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</si>
  <si>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</si>
  <si>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</si>
  <si>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</si>
  <si>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</si>
  <si>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</si>
  <si>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</si>
  <si>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</si>
  <si>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</si>
  <si>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</si>
  <si>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</si>
  <si>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</si>
  <si>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</si>
  <si>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</si>
  <si>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</si>
  <si>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</si>
  <si>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</si>
  <si>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</si>
  <si>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</si>
  <si>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</si>
  <si>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</si>
  <si>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</si>
  <si>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</si>
  <si>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</si>
  <si>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</si>
  <si>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</si>
  <si>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</si>
  <si>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</si>
  <si>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</si>
  <si>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</si>
  <si>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</si>
  <si>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</si>
  <si>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</si>
  <si>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</si>
  <si>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</si>
  <si>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</si>
  <si>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</si>
  <si>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</si>
  <si>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</si>
  <si>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</si>
  <si>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</si>
  <si>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</si>
  <si>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</si>
  <si>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</si>
  <si>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</si>
  <si>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</si>
  <si>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</si>
  <si>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</si>
  <si>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</si>
  <si>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</si>
  <si>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</si>
  <si>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</si>
  <si>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</si>
  <si>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</si>
  <si>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</si>
  <si>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</si>
  <si>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</si>
  <si>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</si>
  <si>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</si>
  <si>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</si>
  <si>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</si>
  <si>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</si>
  <si>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</si>
  <si>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</si>
  <si>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</si>
  <si>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</si>
  <si>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</si>
  <si>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</si>
  <si>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</si>
  <si>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</si>
  <si>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</si>
  <si>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</si>
  <si>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</si>
  <si>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</si>
  <si>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</si>
  <si>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</si>
  <si>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</si>
  <si>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</si>
  <si>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</si>
  <si>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</si>
  <si>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</si>
  <si>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</si>
  <si>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</si>
  <si>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</si>
  <si>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</si>
  <si>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</si>
  <si>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</si>
  <si>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</si>
  <si>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</si>
  <si>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</si>
  <si>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</si>
  <si>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</si>
  <si>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</si>
  <si>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</si>
  <si>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</si>
  <si>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</si>
  <si>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</si>
  <si>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</si>
  <si>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</si>
  <si>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</si>
  <si>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</si>
  <si>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</si>
  <si>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</si>
  <si>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</si>
  <si>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</si>
  <si>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</si>
  <si>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</si>
  <si>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</si>
  <si>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</si>
  <si>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</si>
  <si>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</si>
  <si>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</si>
  <si>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</si>
  <si>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</si>
  <si>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</si>
  <si>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</si>
  <si>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</si>
  <si>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</si>
  <si>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</si>
  <si>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</si>
  <si>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</si>
  <si>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</si>
  <si>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</si>
  <si>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</si>
  <si>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</si>
  <si>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</si>
  <si>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</si>
  <si>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</si>
  <si>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</si>
  <si>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</si>
  <si>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</si>
  <si>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</si>
  <si>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</si>
  <si>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</si>
  <si>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</si>
  <si>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</si>
  <si>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</si>
  <si>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</si>
  <si>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</si>
  <si>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</si>
  <si>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</si>
  <si>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</si>
  <si>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</si>
  <si>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</si>
  <si>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</si>
  <si>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</si>
  <si>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</si>
  <si>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</si>
  <si>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</si>
  <si>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</si>
  <si>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</si>
  <si>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</si>
  <si>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</si>
  <si>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</si>
  <si>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</si>
  <si>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</si>
  <si>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</si>
  <si>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</si>
  <si>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</si>
  <si>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</si>
  <si>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</si>
  <si>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</si>
  <si>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</si>
  <si>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</si>
  <si>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</si>
  <si>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</si>
  <si>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</si>
  <si>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</si>
  <si>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</si>
  <si>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</si>
  <si>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</si>
  <si>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</si>
  <si>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</si>
  <si>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</si>
  <si>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</si>
  <si>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</si>
  <si>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</si>
  <si>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</si>
  <si>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</si>
  <si>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</si>
  <si>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</si>
  <si>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</si>
  <si>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</si>
  <si>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</si>
  <si>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</si>
  <si>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</si>
  <si>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</si>
  <si>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</si>
  <si>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</si>
  <si>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</si>
  <si>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</si>
  <si>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</si>
  <si>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</si>
  <si>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</si>
  <si>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</si>
  <si>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</si>
  <si>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</si>
  <si>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</si>
  <si>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</si>
  <si>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</si>
  <si>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</si>
  <si>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</si>
  <si>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</si>
  <si>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</si>
  <si>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</si>
  <si>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</si>
  <si>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</si>
  <si>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</si>
  <si>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</si>
  <si>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</si>
  <si>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</si>
  <si>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</si>
  <si>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</si>
  <si>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</si>
  <si>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</si>
  <si>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</si>
  <si>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</si>
  <si>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</si>
  <si>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</si>
  <si>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</si>
  <si>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</si>
  <si>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</si>
  <si>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</si>
  <si>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</si>
  <si>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</si>
  <si>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</si>
  <si>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</si>
  <si>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</si>
  <si>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</si>
  <si>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</si>
  <si>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</si>
  <si>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</si>
  <si>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</si>
  <si>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</si>
  <si>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</si>
  <si>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</si>
  <si>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</si>
  <si>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</si>
  <si>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</si>
  <si>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</si>
  <si>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</si>
  <si>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</si>
  <si>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</si>
  <si>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</si>
  <si>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</si>
  <si>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</si>
  <si>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</si>
  <si>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</si>
  <si>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</si>
  <si>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</si>
  <si>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</si>
  <si>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</si>
  <si>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</si>
  <si>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</si>
  <si>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</si>
  <si>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</si>
  <si>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</si>
  <si>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</si>
  <si>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</si>
  <si>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</si>
  <si>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</si>
  <si>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</si>
  <si>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</si>
  <si>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</si>
  <si>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</si>
  <si>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</si>
  <si>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</si>
  <si>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</si>
  <si>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</si>
  <si>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</si>
  <si>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</si>
  <si>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</si>
  <si>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</si>
  <si>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</si>
  <si>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</si>
  <si>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</si>
  <si>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</si>
  <si>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</si>
  <si>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</si>
  <si>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</si>
  <si>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</si>
  <si>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</si>
  <si>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</si>
  <si>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</si>
  <si>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</si>
  <si>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</si>
  <si>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</si>
  <si>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</si>
  <si>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</si>
  <si>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</si>
  <si>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</si>
  <si>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</si>
  <si>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</si>
  <si>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</si>
  <si>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</si>
  <si>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</si>
  <si>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</si>
  <si>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</si>
  <si>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</si>
  <si>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</si>
  <si>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</si>
  <si>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</si>
  <si>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</si>
  <si>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</si>
  <si>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</si>
  <si>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</si>
  <si>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</si>
  <si>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</si>
  <si>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</si>
  <si>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</si>
  <si>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</si>
  <si>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</si>
  <si>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</si>
  <si>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</si>
  <si>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</si>
  <si>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</si>
  <si>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</si>
  <si>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</si>
  <si>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</si>
  <si>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</si>
  <si>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</si>
  <si>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</si>
  <si>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</si>
  <si>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</si>
  <si>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</si>
  <si>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</si>
  <si>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</si>
  <si>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</si>
  <si>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</si>
  <si>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</si>
  <si>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</si>
  <si>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</si>
  <si>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</si>
  <si>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</si>
  <si>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</si>
  <si>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</si>
  <si>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</si>
  <si>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</si>
  <si>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</si>
  <si>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</si>
  <si>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</si>
  <si>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</si>
  <si>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</si>
  <si>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</si>
  <si>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</si>
  <si>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</si>
  <si>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</si>
  <si>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</si>
  <si>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</si>
  <si>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</si>
  <si>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</si>
  <si>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</si>
  <si>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</si>
  <si>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</si>
  <si>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</si>
  <si>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</si>
  <si>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</si>
  <si>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</si>
  <si>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</si>
  <si>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</si>
  <si>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</si>
  <si>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</si>
  <si>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</si>
  <si>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</si>
  <si>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</si>
  <si>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</si>
  <si>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</si>
  <si>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</si>
  <si>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</si>
  <si>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</si>
  <si>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</si>
  <si>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</si>
  <si>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</si>
  <si>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</si>
  <si>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</si>
  <si>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</si>
  <si>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</si>
  <si>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</si>
  <si>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</si>
  <si>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</si>
  <si>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</si>
  <si>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</si>
  <si>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</si>
  <si>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</si>
  <si>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</si>
  <si>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</si>
  <si>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</si>
  <si>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</si>
  <si>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</si>
  <si>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</si>
  <si>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</si>
  <si>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</si>
  <si>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</si>
  <si>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</si>
  <si>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</si>
  <si>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</si>
  <si>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</si>
  <si>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</si>
  <si>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</si>
  <si>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</si>
  <si>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</si>
  <si>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</si>
  <si>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</si>
  <si>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</si>
  <si>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</si>
  <si>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</si>
  <si>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</si>
  <si>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</si>
  <si>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</si>
  <si>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</si>
  <si>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</si>
  <si>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</si>
  <si>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</si>
  <si>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</si>
  <si>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</si>
  <si>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</si>
  <si>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</si>
  <si>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</si>
  <si>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</si>
  <si>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</si>
  <si>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</si>
  <si>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</si>
  <si>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</si>
  <si>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</si>
  <si>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</si>
  <si>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</si>
  <si>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</si>
  <si>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</si>
  <si>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</si>
  <si>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</si>
  <si>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</si>
  <si>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</si>
  <si>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</si>
  <si>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</si>
  <si>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</si>
  <si>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</si>
  <si>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</si>
  <si>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</si>
  <si>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</si>
  <si>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</si>
  <si>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</si>
  <si>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</si>
  <si>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</si>
  <si>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</si>
  <si>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</si>
  <si>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</si>
  <si>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</si>
  <si>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</si>
  <si>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</si>
  <si>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</si>
  <si>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</si>
  <si>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</si>
  <si>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</si>
  <si>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</si>
  <si>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</si>
  <si>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</si>
  <si>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</si>
  <si>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</si>
  <si>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</si>
  <si>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</si>
  <si>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</si>
  <si>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</si>
  <si>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</si>
  <si>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</si>
  <si>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</si>
  <si>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</si>
  <si>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</si>
  <si>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</si>
  <si>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</si>
  <si>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</si>
  <si>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</si>
  <si>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</si>
  <si>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</si>
  <si>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</si>
  <si>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</si>
  <si>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</si>
  <si>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</si>
  <si>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</si>
  <si>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</si>
  <si>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</si>
  <si>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</si>
  <si>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</si>
  <si>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</si>
  <si>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</si>
  <si>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</si>
  <si>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</si>
  <si>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</si>
  <si>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</si>
  <si>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</si>
  <si>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</si>
  <si>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</si>
  <si>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</si>
  <si>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</si>
  <si>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</si>
  <si>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</si>
  <si>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</si>
  <si>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</si>
  <si>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</si>
  <si>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</si>
  <si>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</si>
  <si>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</si>
  <si>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</si>
  <si>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</si>
  <si>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</si>
  <si>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</si>
  <si>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</si>
  <si>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</si>
  <si>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</si>
  <si>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</si>
  <si>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</si>
  <si>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</si>
  <si>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</si>
  <si>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</si>
  <si>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</si>
  <si>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</si>
  <si>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</si>
  <si>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</si>
  <si>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</si>
  <si>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</si>
  <si>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</si>
  <si>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</si>
  <si>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</si>
  <si>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</si>
  <si>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</si>
  <si>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</si>
  <si>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</si>
  <si>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</si>
  <si>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</si>
  <si>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</si>
  <si>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</si>
  <si>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</si>
  <si>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</si>
  <si>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</si>
  <si>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</si>
  <si>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</si>
  <si>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</si>
  <si>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</si>
  <si>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</si>
  <si>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</si>
  <si>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</si>
  <si>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</si>
  <si>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</si>
  <si>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</si>
  <si>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</si>
  <si>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</si>
  <si>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</si>
  <si>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</si>
  <si>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</si>
  <si>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</si>
  <si>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</si>
  <si>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</si>
  <si>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</si>
  <si>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</si>
  <si>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</si>
  <si>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</si>
  <si>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</si>
  <si>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</si>
  <si>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</si>
  <si>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</si>
  <si>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</si>
  <si>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</si>
  <si>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</si>
  <si>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</si>
  <si>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</si>
  <si>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</si>
  <si>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</si>
  <si>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</si>
  <si>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</si>
  <si>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</si>
  <si>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</si>
  <si>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</si>
  <si>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</si>
  <si>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</si>
  <si>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</si>
  <si>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</si>
  <si>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</si>
  <si>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</si>
  <si>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</si>
  <si>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</si>
  <si>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</si>
  <si>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</si>
  <si>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</si>
  <si>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</si>
  <si>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</si>
  <si>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</si>
  <si>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</si>
  <si>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</si>
  <si>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</si>
  <si>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</si>
  <si>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</si>
  <si>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</si>
  <si>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</si>
  <si>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</si>
  <si>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</si>
  <si>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</si>
  <si>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</si>
  <si>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</si>
  <si>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</si>
  <si>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</si>
  <si>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</si>
  <si>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</si>
  <si>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</si>
  <si>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</si>
  <si>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</si>
  <si>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</si>
  <si>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</si>
  <si>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</si>
  <si>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</si>
  <si>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</si>
  <si>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</si>
  <si>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</si>
  <si>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</si>
  <si>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</si>
  <si>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</si>
  <si>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</si>
  <si>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</si>
  <si>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</si>
  <si>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</si>
  <si>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</si>
  <si>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</si>
  <si>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</si>
  <si>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</si>
  <si>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</si>
  <si>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</si>
  <si>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</si>
  <si>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</si>
  <si>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</si>
  <si>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</si>
  <si>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</si>
  <si>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</si>
  <si>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</si>
  <si>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</si>
  <si>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</si>
  <si>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</si>
  <si>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</si>
  <si>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</si>
  <si>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</si>
  <si>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</si>
  <si>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</si>
  <si>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</si>
  <si>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</si>
  <si>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</si>
  <si>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</si>
  <si>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</si>
  <si>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</si>
  <si>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</si>
  <si>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</si>
  <si>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</si>
  <si>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</si>
  <si>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</si>
  <si>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</si>
  <si>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</si>
  <si>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</si>
  <si>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</si>
  <si>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</si>
  <si>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</si>
  <si>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</si>
  <si>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</si>
  <si>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</si>
  <si>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</si>
  <si>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</si>
  <si>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</si>
  <si>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</si>
  <si>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</si>
  <si>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</si>
  <si>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</si>
  <si>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</si>
  <si>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</si>
  <si>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</si>
  <si>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</si>
  <si>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</si>
  <si>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</si>
  <si>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</si>
  <si>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</si>
  <si>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</si>
  <si>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</si>
  <si>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</si>
  <si>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</si>
  <si>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</si>
  <si>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</si>
  <si>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</si>
  <si>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</si>
  <si>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</si>
  <si>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</si>
  <si>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</si>
  <si>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</si>
  <si>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</si>
  <si>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</si>
  <si>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</si>
  <si>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</si>
  <si>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</si>
  <si>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</si>
  <si>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</si>
  <si>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</si>
  <si>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</si>
  <si>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</si>
  <si>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</si>
  <si>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</si>
  <si>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</si>
  <si>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</si>
  <si>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</si>
  <si>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</si>
  <si>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</si>
  <si>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</si>
  <si>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</si>
  <si>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</si>
  <si>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</si>
  <si>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</si>
  <si>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</si>
  <si>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</si>
  <si>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</si>
  <si>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</si>
  <si>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</si>
  <si>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</si>
  <si>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</si>
  <si>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</si>
  <si>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</si>
  <si>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</si>
  <si>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</si>
  <si>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</si>
  <si>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</si>
  <si>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</si>
  <si>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</si>
  <si>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</si>
  <si>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</si>
  <si>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</si>
  <si>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</si>
  <si>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</si>
  <si>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</si>
  <si>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</si>
  <si>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</si>
  <si>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</si>
  <si>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</si>
  <si>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</si>
  <si>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</si>
  <si>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</si>
  <si>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</si>
  <si>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</si>
  <si>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</si>
  <si>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</si>
  <si>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</si>
  <si>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</si>
  <si>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</si>
  <si>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</si>
  <si>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</si>
  <si>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</si>
  <si>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</si>
  <si>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</si>
  <si>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</si>
  <si>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</si>
  <si>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</si>
  <si>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</si>
  <si>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</si>
  <si>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</si>
  <si>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</si>
  <si>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</si>
  <si>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</si>
  <si>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</si>
  <si>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</si>
  <si>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</si>
  <si>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</si>
  <si>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</si>
  <si>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</si>
  <si>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</si>
  <si>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</si>
  <si>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</si>
  <si>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</si>
  <si>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</si>
  <si>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</si>
  <si>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</si>
  <si>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</si>
  <si>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</si>
  <si>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</si>
  <si>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</si>
  <si>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</si>
  <si>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</si>
  <si>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</si>
  <si>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</si>
  <si>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</si>
  <si>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</si>
  <si>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</si>
  <si>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</si>
  <si>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</si>
  <si>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</si>
  <si>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</si>
  <si>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</si>
  <si>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</si>
  <si>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</si>
  <si>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</si>
  <si>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</si>
  <si>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</si>
  <si>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</si>
  <si>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</si>
  <si>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</si>
  <si>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</si>
  <si>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</si>
  <si>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</si>
  <si>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</si>
  <si>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</si>
  <si>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</si>
  <si>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</si>
  <si>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</si>
  <si>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</si>
  <si>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</si>
  <si>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</si>
  <si>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</si>
  <si>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</si>
  <si>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</si>
  <si>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</si>
  <si>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</si>
  <si>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</si>
  <si>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</si>
  <si>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</si>
  <si>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</si>
  <si>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</si>
  <si>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</si>
  <si>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</si>
  <si>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</si>
  <si>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</si>
  <si>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</si>
  <si>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</si>
  <si>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</si>
  <si>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</si>
  <si>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</si>
  <si>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</si>
  <si>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</si>
  <si>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</si>
  <si>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</si>
  <si>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</si>
  <si>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</si>
  <si>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</si>
  <si>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</si>
  <si>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</si>
  <si>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</si>
  <si>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</si>
  <si>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</si>
  <si>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</si>
  <si>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</si>
  <si>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</si>
  <si>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</si>
  <si>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</si>
  <si>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</si>
  <si>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</si>
  <si>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</si>
  <si>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</si>
  <si>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</si>
  <si>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</si>
  <si>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</si>
  <si>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</si>
  <si>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</si>
  <si>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</si>
  <si>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</si>
  <si>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</si>
  <si>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</si>
  <si>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</si>
  <si>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</si>
  <si>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</si>
  <si>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</si>
  <si>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</si>
  <si>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</si>
  <si>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</si>
  <si>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</si>
  <si>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</si>
  <si>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</si>
  <si>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</si>
  <si>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</si>
  <si>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</si>
  <si>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</si>
  <si>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</si>
  <si>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</si>
  <si>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</si>
  <si>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</si>
  <si>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</si>
  <si>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</si>
  <si>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</si>
  <si>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</si>
  <si>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</si>
  <si>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</si>
  <si>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</si>
  <si>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</si>
  <si>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</si>
  <si>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</si>
  <si>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</si>
  <si>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</si>
  <si>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</si>
  <si>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</si>
  <si>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</si>
  <si>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</si>
  <si>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</si>
  <si>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</si>
  <si>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</si>
  <si>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</si>
  <si>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</si>
  <si>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</si>
  <si>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</si>
  <si>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</si>
  <si>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</si>
  <si>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</si>
  <si>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</si>
  <si>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</si>
  <si>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</si>
  <si>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</si>
  <si>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</si>
  <si>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</si>
  <si>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</si>
  <si>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</si>
  <si>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</si>
  <si>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</si>
  <si>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</si>
  <si>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</si>
  <si>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</si>
  <si>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</si>
  <si>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</si>
  <si>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</si>
  <si>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</si>
  <si>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</si>
  <si>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</si>
  <si>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</si>
  <si>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</si>
  <si>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</si>
  <si>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</si>
  <si>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</si>
  <si>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</si>
  <si>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</si>
  <si>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</si>
  <si>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</si>
  <si>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</si>
  <si>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</si>
  <si>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</si>
  <si>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</si>
  <si>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</si>
  <si>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</si>
  <si>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</si>
  <si>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</si>
  <si>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</si>
  <si>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</si>
  <si>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</si>
  <si>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</si>
  <si>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</si>
  <si>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</si>
  <si>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</si>
  <si>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</si>
  <si>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</si>
  <si>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</si>
  <si>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</si>
  <si>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</si>
  <si>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</si>
  <si>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</si>
  <si>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</si>
  <si>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</si>
  <si>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</si>
  <si>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</si>
  <si>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</si>
  <si>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</si>
  <si>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</si>
  <si>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</si>
  <si>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</si>
  <si>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</si>
  <si>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</si>
  <si>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</si>
  <si>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</si>
  <si>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</si>
  <si>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</si>
  <si>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</si>
  <si>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</si>
  <si>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</si>
  <si>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</si>
  <si>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</si>
  <si>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</si>
  <si>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</si>
  <si>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</si>
  <si>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</si>
  <si>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</si>
  <si>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</si>
  <si>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</si>
  <si>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</si>
  <si>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</si>
  <si>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</si>
  <si>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</si>
  <si>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</si>
  <si>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</si>
  <si>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</si>
  <si>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</si>
  <si>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</si>
  <si>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</si>
  <si>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</si>
  <si>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</si>
  <si>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</si>
  <si>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</si>
  <si>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</si>
  <si>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</si>
  <si>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</si>
  <si>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</si>
  <si>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</si>
  <si>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</si>
  <si>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</si>
  <si>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</si>
  <si>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</si>
  <si>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</si>
  <si>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</si>
  <si>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</si>
  <si>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</si>
  <si>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</si>
  <si>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</si>
  <si>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</si>
  <si>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</si>
  <si>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</si>
  <si>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</si>
  <si>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</si>
  <si>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</si>
  <si>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</si>
  <si>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</si>
  <si>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</si>
  <si>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</si>
  <si>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</si>
  <si>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</si>
  <si>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</si>
  <si>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</si>
  <si>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</si>
  <si>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</si>
  <si>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</si>
  <si>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</si>
  <si>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</si>
  <si>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</si>
  <si>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</si>
  <si>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</si>
  <si>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</si>
  <si>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</si>
  <si>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</si>
  <si>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</si>
  <si>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</si>
  <si>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</si>
  <si>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</si>
  <si>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</si>
  <si>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</si>
  <si>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</si>
  <si>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</si>
  <si>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</si>
  <si>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</si>
  <si>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</si>
  <si>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</si>
  <si>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</si>
  <si>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</si>
  <si>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</si>
  <si>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</si>
  <si>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</si>
  <si>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</si>
  <si>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</si>
  <si>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</si>
  <si>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</si>
  <si>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</si>
  <si>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</si>
  <si>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</si>
  <si>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</si>
  <si>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</si>
  <si>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</si>
  <si>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</si>
  <si>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</si>
  <si>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</si>
  <si>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</si>
  <si>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</si>
  <si>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</si>
  <si>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</si>
  <si>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</si>
  <si>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</si>
  <si>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</si>
  <si>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</si>
  <si>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</si>
  <si>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</si>
  <si>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</si>
  <si>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</si>
  <si>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</si>
  <si>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</si>
  <si>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</si>
  <si>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</si>
  <si>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</si>
  <si>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</si>
  <si>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</si>
  <si>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</si>
  <si>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</si>
  <si>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</si>
  <si>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</si>
  <si>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</si>
  <si>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</si>
  <si>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</si>
  <si>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</si>
  <si>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</si>
  <si>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</si>
  <si>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</si>
  <si>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</si>
  <si>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</si>
  <si>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</si>
  <si>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</si>
  <si>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</si>
  <si>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</si>
  <si>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</si>
  <si>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</si>
  <si>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</si>
  <si>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</si>
  <si>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</si>
  <si>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</si>
  <si>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</si>
  <si>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</si>
  <si>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</si>
  <si>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</si>
  <si>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</si>
  <si>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</si>
  <si>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</si>
  <si>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</si>
  <si>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</si>
  <si>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</si>
  <si>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</si>
  <si>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</si>
  <si>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</si>
  <si>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</si>
  <si>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</si>
  <si>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</si>
  <si>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</si>
  <si>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</si>
  <si>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</si>
  <si>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</si>
  <si>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</si>
  <si>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</si>
  <si>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</si>
  <si>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</si>
  <si>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</si>
  <si>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</si>
  <si>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</si>
  <si>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</si>
  <si>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</si>
  <si>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</si>
  <si>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</si>
  <si>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</si>
  <si>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</si>
  <si>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</si>
  <si>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</si>
  <si>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</si>
  <si>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</si>
  <si>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</si>
  <si>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</si>
  <si>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</si>
  <si>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</si>
  <si>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</si>
  <si>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</si>
  <si>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</si>
  <si>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</si>
  <si>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</si>
  <si>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</si>
  <si>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</si>
  <si>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</si>
  <si>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</si>
  <si>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</si>
  <si>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</si>
  <si>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</si>
  <si>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</si>
  <si>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</si>
  <si>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</si>
  <si>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</si>
  <si>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</si>
  <si>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</si>
  <si>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</si>
  <si>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</si>
  <si>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</si>
  <si>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</si>
  <si>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</si>
  <si>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</si>
  <si>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</si>
  <si>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</si>
  <si>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</si>
  <si>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</si>
  <si>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</si>
  <si>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</si>
  <si>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</si>
  <si>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</si>
  <si>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</si>
  <si>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</si>
  <si>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</si>
  <si>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</si>
  <si>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</si>
  <si>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</si>
  <si>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</si>
  <si>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</si>
  <si>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</si>
  <si>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</si>
  <si>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</si>
  <si>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</si>
  <si>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</si>
  <si>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</si>
  <si>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</si>
  <si>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</si>
  <si>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</si>
  <si>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</si>
  <si>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</si>
  <si>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</si>
  <si>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</si>
  <si>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</si>
  <si>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</si>
  <si>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</si>
  <si>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</si>
  <si>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</si>
  <si>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</si>
  <si>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</si>
  <si>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</si>
  <si>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</si>
  <si>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</si>
  <si>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</si>
  <si>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</si>
  <si>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</si>
  <si>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</si>
  <si>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</si>
  <si>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</si>
  <si>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</si>
  <si>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</si>
  <si>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</si>
  <si>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</si>
  <si>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</si>
  <si>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</si>
  <si>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</si>
  <si>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</si>
  <si>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</si>
  <si>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</si>
  <si>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</si>
  <si>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</si>
  <si>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</si>
  <si>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</si>
  <si>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</si>
  <si>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</si>
  <si>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</si>
  <si>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</si>
  <si>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</si>
  <si>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</si>
  <si>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</si>
  <si>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</si>
  <si>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</si>
  <si>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</si>
  <si>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</si>
  <si>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</si>
  <si>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</si>
  <si>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</si>
  <si>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</si>
  <si>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</si>
  <si>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</si>
  <si>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</si>
  <si>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</si>
  <si>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</si>
  <si>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</si>
  <si>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</si>
  <si>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</si>
  <si>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</si>
  <si>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</si>
  <si>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</si>
  <si>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</si>
  <si>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</si>
  <si>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</si>
  <si>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</si>
  <si>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</si>
  <si>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</si>
  <si>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</si>
  <si>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</si>
  <si>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</si>
  <si>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</si>
  <si>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</si>
  <si>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</si>
  <si>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</si>
  <si>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</si>
  <si>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</si>
  <si>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</si>
  <si>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</si>
  <si>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</si>
  <si>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</si>
  <si>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</si>
  <si>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</si>
  <si>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</si>
  <si>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</si>
  <si>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</si>
  <si>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</si>
  <si>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</si>
  <si>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</si>
  <si>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</si>
  <si>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</si>
  <si>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</si>
  <si>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</si>
  <si>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</si>
  <si>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</si>
  <si>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</si>
  <si>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</si>
  <si>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</si>
  <si>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</si>
  <si>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</si>
  <si>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</si>
  <si>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</si>
  <si>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</si>
  <si>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</si>
  <si>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</si>
  <si>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</si>
  <si>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</si>
  <si>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</si>
  <si>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</si>
  <si>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</si>
  <si>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</si>
  <si>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</si>
  <si>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</si>
  <si>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</si>
  <si>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</si>
  <si>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</si>
  <si>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</si>
  <si>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</si>
  <si>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</si>
  <si>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</si>
  <si>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</si>
  <si>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</si>
  <si>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</si>
  <si>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</si>
  <si>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</si>
  <si>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</si>
  <si>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</si>
  <si>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</si>
  <si>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</si>
  <si>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</si>
  <si>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</si>
  <si>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</si>
  <si>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</si>
  <si>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</si>
  <si>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</si>
  <si>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</si>
  <si>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</si>
  <si>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</si>
  <si>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</si>
  <si>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</si>
  <si>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</si>
  <si>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</si>
  <si>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</si>
  <si>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</si>
  <si>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</si>
  <si>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</si>
  <si>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</si>
  <si>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</si>
  <si>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</si>
  <si>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</si>
  <si>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</si>
  <si>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</si>
  <si>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</si>
  <si>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</si>
  <si>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</si>
  <si>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</si>
  <si>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</si>
  <si>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</si>
  <si>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</si>
  <si>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</si>
  <si>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</si>
  <si>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</si>
  <si>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</si>
  <si>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</si>
  <si>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</si>
  <si>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</si>
  <si>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</si>
  <si>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</si>
  <si>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</si>
  <si>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</si>
  <si>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</si>
  <si>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</si>
  <si>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</si>
  <si>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</si>
  <si>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</si>
  <si>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</si>
  <si>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</si>
  <si>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</si>
  <si>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</si>
  <si>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</si>
  <si>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</si>
  <si>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</si>
  <si>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</si>
  <si>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</si>
  <si>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</si>
  <si>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</si>
  <si>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</si>
  <si>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</si>
  <si>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</si>
  <si>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</si>
  <si>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</si>
  <si>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</si>
  <si>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</si>
  <si>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</si>
  <si>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</si>
  <si>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</si>
  <si>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</si>
  <si>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</si>
  <si>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</si>
  <si>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</si>
  <si>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</si>
  <si>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</si>
  <si>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</si>
  <si>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</si>
  <si>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</si>
  <si>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</si>
  <si>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</si>
  <si>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</si>
  <si>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</si>
  <si>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</si>
  <si>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</si>
  <si>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</si>
  <si>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</si>
  <si>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</si>
  <si>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</si>
  <si>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</si>
  <si>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</si>
  <si>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</si>
  <si>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</si>
  <si>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</si>
  <si>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</si>
  <si>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</si>
  <si>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</si>
  <si>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</si>
  <si>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</si>
  <si>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</si>
  <si>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</si>
  <si>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</si>
  <si>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</si>
  <si>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</si>
  <si>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</si>
  <si>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</si>
  <si>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</si>
  <si>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</si>
  <si>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</si>
  <si>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</si>
  <si>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</si>
  <si>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</si>
  <si>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</si>
  <si>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</si>
  <si>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</si>
  <si>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</si>
  <si>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</si>
  <si>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</si>
  <si>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</si>
  <si>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</si>
  <si>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</si>
  <si>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</si>
  <si>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</si>
  <si>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</si>
  <si>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</si>
  <si>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</si>
  <si>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</si>
  <si>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</si>
  <si>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</si>
  <si>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</si>
  <si>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</si>
  <si>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</si>
  <si>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</si>
  <si>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</si>
  <si>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</si>
  <si>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</si>
  <si>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</si>
  <si>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</si>
  <si>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</si>
  <si>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</si>
  <si>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</si>
  <si>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</si>
  <si>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</si>
  <si>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</si>
  <si>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</si>
  <si>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</si>
  <si>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</si>
  <si>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</si>
  <si>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</si>
  <si>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</si>
  <si>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</si>
  <si>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</si>
  <si>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</si>
  <si>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</si>
  <si>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</si>
  <si>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</si>
  <si>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</si>
  <si>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</si>
  <si>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</si>
  <si>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</si>
  <si>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</si>
  <si>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</si>
  <si>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</si>
  <si>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</si>
  <si>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</si>
  <si>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</si>
  <si>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</si>
  <si>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</si>
  <si>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</si>
  <si>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</si>
  <si>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</si>
  <si>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</si>
  <si>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</si>
  <si>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</si>
  <si>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</si>
  <si>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</si>
  <si>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</si>
  <si>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</si>
  <si>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</si>
  <si>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</si>
  <si>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</si>
  <si>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</si>
  <si>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</si>
  <si>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</si>
  <si>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</si>
  <si>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</si>
  <si>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</si>
  <si>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</si>
  <si>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</si>
  <si>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</si>
  <si>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</si>
  <si>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</si>
  <si>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</si>
  <si>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</si>
  <si>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</si>
  <si>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</si>
  <si>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</si>
  <si>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</si>
  <si>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</si>
  <si>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</si>
  <si>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</si>
  <si>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</si>
  <si>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</si>
  <si>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</si>
  <si>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</si>
  <si>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</si>
  <si>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</si>
  <si>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</si>
  <si>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</si>
  <si>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</si>
  <si>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</si>
  <si>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</si>
  <si>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</si>
  <si>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</si>
  <si>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</si>
  <si>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</si>
  <si>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</si>
  <si>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</si>
  <si>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</si>
  <si>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</si>
  <si>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</si>
  <si>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</si>
  <si>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</si>
  <si>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</si>
  <si>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</si>
  <si>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</si>
  <si>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</si>
  <si>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</si>
  <si>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</si>
  <si>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</si>
  <si>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</si>
  <si>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</si>
  <si>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</si>
  <si>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</si>
  <si>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</si>
  <si>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</si>
  <si>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</si>
  <si>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</si>
  <si>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</si>
  <si>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</si>
  <si>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</si>
  <si>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</si>
  <si>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</si>
  <si>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</si>
  <si>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</si>
  <si>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</si>
  <si>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</si>
  <si>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</si>
  <si>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</si>
  <si>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</si>
  <si>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</si>
  <si>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</si>
  <si>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</si>
  <si>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</si>
  <si>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</si>
  <si>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</si>
  <si>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</si>
  <si>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</si>
  <si>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</si>
  <si>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</si>
  <si>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</si>
  <si>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</si>
  <si>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</si>
  <si>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</si>
  <si>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</si>
  <si>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</si>
  <si>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</si>
  <si>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</si>
  <si>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</si>
  <si>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</si>
  <si>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</si>
  <si>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</si>
  <si>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</si>
  <si>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</si>
  <si>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</si>
  <si>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</si>
  <si>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</si>
  <si>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</si>
  <si>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</si>
  <si>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</si>
  <si>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</si>
  <si>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</si>
  <si>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</si>
  <si>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</si>
  <si>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</si>
  <si>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</si>
  <si>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</si>
  <si>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</si>
  <si>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</si>
  <si>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</si>
  <si>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</si>
  <si>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</si>
  <si>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</si>
  <si>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</si>
  <si>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</si>
  <si>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</si>
  <si>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</si>
  <si>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</si>
  <si>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</si>
  <si>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</si>
  <si>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</si>
  <si>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</si>
  <si>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</si>
  <si>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</si>
  <si>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</si>
  <si>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</si>
  <si>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</si>
  <si>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</si>
  <si>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</si>
  <si>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</si>
  <si>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</si>
  <si>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</si>
  <si>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</si>
  <si>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</si>
  <si>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</si>
  <si>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</si>
  <si>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</si>
  <si>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</si>
  <si>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</si>
  <si>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</si>
  <si>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</si>
  <si>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</si>
  <si>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</si>
  <si>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</si>
  <si>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</si>
  <si>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</si>
  <si>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</si>
  <si>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</si>
  <si>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</si>
  <si>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</si>
  <si>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</si>
  <si>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</si>
  <si>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</si>
  <si>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</si>
  <si>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</si>
  <si>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</si>
  <si>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</si>
  <si>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</si>
  <si>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</si>
  <si>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</si>
  <si>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</si>
  <si>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</si>
  <si>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</si>
  <si>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</si>
  <si>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</si>
  <si>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</si>
  <si>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</si>
  <si>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</si>
  <si>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</si>
  <si>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</si>
  <si>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</si>
  <si>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</si>
  <si>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</si>
  <si>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</si>
  <si>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</si>
  <si>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</si>
  <si>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</si>
  <si>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</si>
  <si>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</si>
  <si>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</si>
  <si>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</si>
  <si>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</si>
  <si>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</si>
  <si>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</si>
  <si>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</si>
  <si>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</si>
  <si>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</si>
  <si>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</si>
  <si>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</si>
  <si>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</si>
  <si>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</si>
  <si>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</si>
  <si>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</si>
  <si>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</si>
  <si>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</si>
  <si>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</si>
  <si>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</si>
  <si>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</si>
  <si>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</si>
  <si>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</si>
  <si>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</si>
  <si>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</si>
  <si>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</si>
  <si>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</si>
  <si>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</si>
  <si>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</si>
  <si>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</si>
  <si>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</si>
  <si>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</si>
  <si>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</si>
  <si>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</si>
  <si>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</si>
  <si>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</si>
  <si>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</si>
  <si>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</si>
  <si>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</si>
  <si>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</si>
  <si>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</si>
  <si>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</si>
  <si>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</si>
  <si>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</si>
  <si>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</si>
  <si>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</si>
  <si>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</si>
  <si>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</si>
  <si>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</si>
  <si>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</si>
  <si>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</si>
  <si>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</si>
  <si>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</si>
  <si>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</si>
  <si>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</si>
  <si>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</si>
  <si>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</si>
  <si>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</si>
  <si>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</si>
  <si>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</si>
  <si>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</si>
  <si>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</si>
  <si>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</si>
  <si>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</si>
  <si>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</si>
  <si>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</si>
  <si>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</si>
  <si>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</si>
  <si>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</si>
  <si>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</si>
  <si>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</si>
  <si>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</si>
  <si>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</si>
  <si>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</si>
  <si>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</si>
  <si>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</si>
  <si>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</si>
  <si>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</si>
  <si>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</si>
  <si>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</si>
  <si>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</si>
  <si>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</si>
  <si>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</si>
  <si>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</si>
  <si>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</si>
  <si>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</si>
  <si>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</si>
  <si>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</si>
  <si>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</si>
  <si>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</si>
  <si>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</si>
  <si>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</si>
  <si>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</si>
  <si>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</si>
  <si>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</si>
  <si>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</si>
  <si>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</si>
  <si>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</si>
  <si>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</si>
  <si>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</si>
  <si>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</si>
  <si>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</si>
  <si>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</si>
  <si>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</si>
  <si>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</si>
  <si>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</si>
  <si>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</si>
  <si>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</si>
  <si>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</si>
  <si>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</si>
  <si>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</si>
  <si>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</si>
  <si>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</si>
  <si>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</si>
  <si>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</si>
  <si>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</si>
  <si>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</si>
  <si>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</si>
  <si>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</si>
  <si>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</si>
  <si>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</si>
  <si>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</si>
  <si>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</si>
  <si>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</si>
  <si>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</si>
  <si>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</si>
  <si>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</si>
  <si>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</si>
  <si>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</si>
  <si>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</si>
  <si>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</si>
  <si>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</si>
  <si>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</si>
  <si>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</si>
  <si>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</si>
  <si>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</si>
  <si>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</si>
  <si>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</si>
  <si>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</si>
  <si>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</si>
  <si>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</si>
  <si>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</si>
  <si>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</si>
  <si>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</si>
  <si>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</si>
  <si>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</si>
  <si>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</si>
  <si>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</si>
  <si>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</si>
  <si>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</si>
  <si>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</si>
  <si>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</si>
  <si>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</si>
  <si>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</si>
  <si>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</si>
  <si>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</si>
  <si>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</si>
  <si>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</si>
  <si>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</si>
  <si>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</si>
  <si>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</si>
  <si>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</si>
  <si>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</si>
  <si>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</si>
  <si>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</si>
  <si>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</si>
  <si>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</si>
  <si>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</si>
  <si>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</si>
  <si>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</si>
  <si>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</si>
  <si>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</si>
  <si>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</si>
  <si>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</si>
  <si>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</si>
  <si>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</si>
  <si>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</si>
  <si>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</si>
  <si>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</si>
  <si>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</si>
  <si>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</si>
  <si>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</si>
  <si>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</si>
  <si>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</si>
  <si>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</si>
  <si>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</si>
  <si>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</si>
  <si>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</si>
  <si>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</si>
  <si>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</si>
  <si>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</si>
  <si>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</si>
  <si>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</si>
  <si>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</si>
  <si>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</si>
  <si>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</si>
  <si>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</si>
  <si>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</si>
  <si>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</si>
  <si>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</si>
  <si>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</si>
  <si>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</si>
  <si>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</si>
  <si>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</si>
  <si>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</si>
  <si>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</si>
  <si>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</si>
  <si>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</si>
  <si>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</si>
  <si>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</si>
  <si>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</si>
  <si>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</si>
  <si>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</si>
  <si>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</si>
  <si>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</si>
  <si>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</si>
  <si>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</si>
  <si>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</si>
  <si>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</si>
  <si>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</si>
  <si>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</si>
  <si>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</si>
  <si>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</si>
  <si>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</si>
  <si>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</si>
  <si>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</si>
  <si>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</si>
  <si>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</si>
  <si>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</si>
  <si>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</si>
  <si>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</si>
  <si>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</si>
  <si>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</si>
  <si>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</si>
  <si>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</si>
  <si>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</si>
  <si>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</si>
  <si>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</si>
  <si>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</si>
  <si>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</si>
  <si>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</si>
  <si>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</si>
  <si>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</si>
  <si>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</si>
  <si>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</si>
  <si>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</si>
  <si>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</si>
  <si>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</si>
  <si>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</si>
  <si>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</si>
  <si>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</si>
  <si>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</si>
  <si>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</si>
  <si>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</si>
  <si>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</si>
  <si>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</si>
  <si>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</si>
  <si>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</si>
  <si>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</si>
  <si>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</si>
  <si>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</si>
  <si>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</si>
  <si>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</si>
  <si>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</si>
  <si>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</si>
  <si>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</si>
  <si>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</si>
  <si>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</si>
  <si>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</si>
  <si>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</si>
  <si>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</si>
  <si>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</si>
  <si>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</si>
  <si>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</si>
  <si>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</si>
  <si>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</si>
  <si>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</si>
  <si>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</si>
  <si>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</si>
  <si>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</si>
  <si>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</si>
  <si>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</si>
  <si>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</si>
  <si>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</si>
  <si>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</si>
  <si>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</si>
  <si>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</si>
  <si>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</si>
  <si>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</si>
  <si>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</si>
  <si>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</si>
  <si>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</si>
  <si>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</si>
  <si>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</si>
  <si>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</si>
  <si>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</si>
  <si>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</si>
  <si>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</si>
  <si>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</si>
  <si>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</si>
  <si>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</si>
  <si>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</si>
  <si>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</si>
  <si>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</si>
  <si>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</si>
  <si>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</si>
  <si>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</si>
  <si>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</si>
  <si>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</si>
  <si>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</si>
  <si>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</si>
  <si>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</si>
  <si>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</si>
  <si>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</si>
  <si>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</si>
  <si>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</si>
  <si>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</si>
  <si>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</si>
  <si>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</si>
  <si>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</si>
  <si>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</si>
  <si>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</si>
  <si>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</si>
  <si>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</si>
  <si>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</si>
  <si>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</si>
  <si>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</si>
  <si>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</si>
  <si>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</si>
  <si>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</si>
  <si>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</si>
  <si>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</si>
  <si>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</si>
  <si>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</si>
  <si>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</si>
  <si>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</si>
  <si>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</si>
  <si>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</si>
  <si>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</si>
  <si>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</si>
  <si>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</si>
  <si>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</si>
  <si>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</si>
  <si>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</si>
  <si>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</si>
  <si>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</si>
  <si>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</si>
  <si>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</si>
  <si>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</si>
  <si>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</si>
  <si>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</si>
  <si>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</si>
  <si>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</si>
  <si>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</si>
  <si>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</si>
  <si>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</si>
  <si>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</si>
  <si>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</si>
  <si>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</si>
  <si>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</si>
  <si>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</si>
  <si>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</si>
  <si>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</si>
  <si>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</si>
  <si>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</si>
  <si>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</si>
  <si>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</si>
  <si>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</si>
  <si>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</si>
  <si>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</si>
  <si>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</si>
  <si>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</si>
  <si>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</si>
  <si>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</si>
  <si>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</si>
  <si>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</si>
  <si>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</si>
  <si>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</si>
  <si>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</si>
  <si>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</si>
  <si>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</si>
  <si>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</si>
  <si>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</si>
  <si>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</si>
  <si>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</si>
  <si>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</si>
  <si>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</si>
  <si>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</si>
  <si>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</si>
  <si>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</si>
  <si>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</si>
  <si>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</si>
  <si>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</si>
  <si>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</si>
  <si>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</si>
  <si>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</si>
  <si>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</si>
  <si>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</si>
  <si>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</si>
  <si>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</si>
  <si>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</si>
  <si>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</si>
  <si>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</si>
  <si>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</si>
  <si>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</si>
  <si>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</si>
  <si>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</si>
  <si>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</si>
  <si>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</si>
  <si>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</si>
  <si>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</si>
  <si>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</si>
  <si>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</si>
  <si>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</si>
  <si>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</si>
  <si>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</si>
  <si>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</si>
  <si>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</si>
  <si>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</si>
  <si>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</si>
  <si>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</si>
  <si>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</si>
  <si>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</si>
  <si>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</si>
  <si>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</si>
  <si>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</si>
  <si>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</si>
  <si>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</si>
  <si>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</si>
  <si>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</si>
  <si>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</si>
  <si>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</si>
  <si>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</si>
  <si>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</si>
  <si>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</si>
  <si>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</si>
  <si>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</si>
  <si>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</si>
  <si>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</si>
  <si>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</si>
  <si>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</si>
  <si>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</si>
  <si>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</si>
  <si>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</si>
  <si>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</si>
  <si>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</si>
  <si>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</si>
  <si>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</si>
  <si>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</si>
  <si>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</si>
  <si>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</si>
  <si>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</si>
  <si>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</si>
  <si>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</si>
  <si>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</si>
  <si>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</si>
  <si>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</si>
  <si>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</si>
  <si>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</si>
  <si>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</si>
  <si>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</si>
  <si>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</si>
  <si>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</si>
  <si>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</si>
  <si>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</si>
  <si>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</si>
  <si>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</si>
  <si>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</si>
  <si>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</si>
  <si>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</si>
  <si>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</si>
  <si>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</si>
  <si>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</si>
  <si>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</si>
  <si>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</si>
  <si>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</si>
  <si>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</si>
  <si>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</si>
  <si>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</si>
  <si>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</si>
  <si>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</si>
  <si>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</si>
  <si>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</si>
  <si>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</si>
  <si>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</si>
  <si>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</si>
  <si>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</si>
  <si>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</si>
  <si>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</si>
  <si>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</si>
  <si>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</si>
  <si>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</si>
  <si>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</si>
  <si>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</si>
  <si>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</si>
  <si>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</si>
  <si>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</si>
  <si>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</si>
  <si>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</si>
  <si>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</si>
  <si>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</si>
  <si>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</si>
  <si>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</si>
  <si>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</si>
  <si>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</si>
  <si>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</si>
  <si>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</si>
  <si>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</si>
  <si>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</si>
  <si>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</si>
  <si>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</si>
  <si>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</si>
  <si>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</si>
  <si>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</si>
  <si>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</si>
  <si>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</si>
  <si>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</si>
  <si>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</si>
  <si>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</si>
  <si>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</si>
  <si>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</si>
  <si>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</si>
  <si>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</si>
  <si>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</si>
  <si>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</si>
  <si>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</si>
  <si>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</si>
  <si>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</si>
  <si>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</si>
  <si>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</si>
  <si>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</si>
  <si>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</si>
  <si>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</si>
  <si>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</si>
  <si>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</si>
  <si>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</si>
  <si>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</si>
  <si>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</si>
  <si>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</si>
  <si>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</si>
  <si>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</si>
  <si>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</si>
  <si>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</si>
  <si>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</si>
  <si>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</si>
  <si>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</si>
  <si>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</si>
  <si>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</si>
  <si>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</si>
  <si>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</si>
  <si>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</si>
  <si>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</si>
  <si>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</si>
  <si>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</si>
  <si>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</si>
  <si>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</si>
  <si>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</si>
  <si>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</si>
  <si>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</si>
  <si>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</si>
  <si>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</si>
  <si>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</si>
  <si>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</si>
  <si>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</si>
  <si>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</si>
  <si>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</si>
  <si>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</si>
  <si>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</si>
  <si>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</si>
  <si>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</si>
  <si>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</si>
  <si>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</si>
  <si>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</si>
  <si>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</si>
  <si>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</si>
  <si>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</si>
  <si>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</si>
  <si>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</si>
  <si>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</si>
  <si>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</si>
  <si>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</si>
  <si>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</si>
  <si>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</si>
  <si>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</si>
  <si>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</si>
  <si>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</si>
  <si>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</si>
  <si>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</si>
  <si>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</si>
  <si>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</si>
  <si>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</si>
  <si>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</si>
  <si>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</si>
  <si>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</si>
  <si>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</si>
  <si>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</si>
  <si>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</si>
  <si>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</si>
  <si>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</si>
  <si>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</si>
  <si>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</si>
  <si>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</si>
  <si>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</si>
  <si>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</si>
  <si>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</si>
  <si>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</si>
  <si>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</si>
  <si>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</si>
  <si>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</si>
  <si>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</si>
  <si>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</si>
  <si>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</si>
  <si>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</si>
  <si>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</si>
  <si>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</si>
  <si>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</si>
  <si>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</si>
  <si>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</si>
  <si>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</si>
  <si>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</si>
  <si>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</si>
  <si>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</si>
  <si>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</si>
  <si>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</si>
  <si>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</si>
  <si>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</si>
  <si>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</si>
  <si>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</si>
  <si>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</si>
  <si>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</si>
  <si>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</si>
  <si>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</si>
  <si>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</si>
  <si>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</si>
  <si>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</si>
  <si>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</si>
  <si>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</si>
  <si>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</si>
  <si>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</si>
  <si>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</si>
  <si>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</si>
  <si>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</si>
  <si>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</si>
  <si>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</si>
  <si>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</si>
  <si>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</si>
  <si>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</si>
  <si>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</si>
  <si>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</si>
  <si>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</si>
  <si>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</si>
  <si>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</si>
  <si>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</si>
  <si>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</si>
  <si>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</si>
  <si>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</si>
  <si>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</si>
  <si>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</si>
  <si>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</si>
  <si>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</si>
  <si>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</si>
  <si>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</si>
  <si>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</si>
  <si>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</si>
  <si>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</si>
  <si>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</si>
  <si>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</si>
  <si>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</si>
  <si>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</si>
  <si>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</si>
  <si>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</si>
  <si>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</si>
  <si>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</si>
  <si>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</si>
  <si>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</si>
  <si>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</si>
  <si>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</si>
  <si>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</si>
  <si>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</si>
  <si>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</si>
  <si>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</si>
  <si>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</si>
  <si>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</si>
  <si>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</si>
  <si>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</si>
  <si>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</si>
  <si>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</si>
  <si>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</si>
  <si>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</si>
  <si>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</si>
  <si>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</si>
  <si>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</si>
  <si>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</si>
  <si>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</si>
  <si>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</si>
  <si>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</si>
  <si>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</si>
  <si>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</si>
  <si>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</si>
  <si>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</si>
  <si>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</si>
  <si>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</si>
  <si>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</si>
  <si>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</si>
  <si>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</si>
  <si>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</si>
  <si>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</si>
  <si>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</si>
  <si>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</si>
  <si>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</si>
  <si>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</si>
  <si>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</si>
  <si>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</si>
  <si>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</si>
  <si>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</si>
  <si>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</si>
  <si>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</si>
  <si>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</si>
  <si>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</si>
  <si>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</si>
  <si>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</si>
  <si>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</si>
  <si>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</si>
  <si>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</si>
  <si>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</si>
  <si>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</si>
  <si>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</si>
  <si>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</si>
  <si>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</si>
  <si>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</si>
  <si>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</si>
  <si>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</si>
  <si>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</si>
  <si>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</si>
  <si>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</si>
  <si>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</si>
  <si>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</si>
  <si>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</si>
  <si>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</si>
  <si>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</si>
  <si>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</si>
  <si>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</si>
  <si>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</si>
  <si>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</si>
  <si>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</si>
  <si>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</si>
  <si>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</si>
  <si>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</si>
  <si>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</si>
  <si>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</si>
  <si>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</si>
  <si>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</si>
  <si>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</si>
  <si>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</si>
  <si>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</si>
  <si>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</si>
  <si>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</si>
  <si>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</si>
  <si>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</si>
  <si>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</si>
  <si>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</si>
  <si>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</si>
  <si>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</si>
  <si>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</si>
  <si>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</si>
  <si>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</si>
  <si>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</si>
  <si>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</si>
  <si>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</si>
  <si>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</si>
  <si>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</si>
  <si>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</si>
  <si>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</si>
  <si>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</si>
  <si>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</si>
  <si>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</si>
  <si>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</si>
  <si>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</si>
  <si>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</si>
  <si>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</si>
  <si>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</si>
  <si>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</si>
  <si>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</si>
  <si>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</si>
  <si>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</si>
  <si>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</si>
  <si>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</si>
  <si>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</si>
  <si>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</si>
  <si>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</si>
  <si>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</si>
  <si>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</si>
  <si>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</si>
  <si>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</si>
  <si>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</si>
  <si>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</si>
  <si>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</si>
  <si>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</si>
  <si>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</si>
  <si>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</si>
  <si>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</si>
  <si>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</si>
  <si>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</si>
  <si>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</si>
  <si>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</si>
  <si>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</si>
  <si>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</si>
  <si>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</si>
  <si>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</si>
  <si>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</si>
  <si>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</si>
  <si>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</si>
  <si>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</si>
  <si>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</si>
  <si>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</si>
  <si>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</si>
  <si>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</si>
  <si>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</si>
  <si>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</si>
  <si>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</si>
  <si>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</si>
  <si>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</si>
  <si>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</si>
  <si>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</si>
  <si>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</si>
  <si>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</si>
  <si>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</si>
  <si>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</si>
  <si>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</si>
  <si>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</si>
  <si>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</si>
  <si>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</si>
  <si>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</si>
  <si>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</si>
  <si>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</si>
  <si>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</si>
  <si>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</si>
  <si>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</si>
  <si>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</si>
  <si>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</si>
  <si>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</si>
  <si>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</si>
  <si>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</si>
  <si>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</si>
  <si>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</si>
  <si>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</si>
  <si>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</si>
  <si>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</si>
  <si>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</si>
  <si>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</si>
  <si>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</si>
  <si>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</si>
  <si>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</si>
  <si>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</si>
  <si>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</si>
  <si>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</si>
  <si>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</si>
  <si>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</si>
  <si>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</si>
  <si>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</si>
  <si>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</si>
  <si>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</si>
  <si>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</si>
  <si>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</si>
  <si>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</si>
  <si>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</si>
  <si>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</si>
  <si>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</si>
  <si>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</si>
  <si>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</si>
  <si>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</si>
  <si>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</si>
  <si>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</si>
  <si>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</si>
  <si>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</si>
  <si>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</si>
  <si>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</si>
  <si>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</si>
  <si>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</si>
  <si>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</si>
  <si>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</si>
  <si>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</si>
  <si>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</si>
  <si>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</si>
  <si>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</si>
  <si>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</si>
  <si>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</si>
  <si>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</si>
  <si>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</si>
  <si>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</si>
  <si>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</si>
  <si>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</si>
  <si>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</si>
  <si>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</si>
  <si>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</si>
  <si>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</si>
  <si>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</si>
  <si>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</si>
  <si>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</si>
  <si>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</si>
  <si>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</si>
  <si>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</si>
  <si>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</si>
  <si>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</si>
  <si>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</si>
  <si>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</si>
  <si>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</si>
  <si>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</si>
  <si>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</si>
  <si>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</si>
  <si>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</si>
  <si>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</si>
  <si>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</si>
  <si>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</si>
  <si>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</si>
  <si>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</si>
  <si>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</si>
  <si>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</si>
  <si>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</si>
  <si>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</si>
  <si>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</si>
  <si>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</si>
  <si>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</si>
  <si>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</si>
  <si>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</si>
  <si>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</si>
  <si>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</si>
  <si>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</si>
  <si>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</si>
  <si>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</si>
  <si>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</si>
  <si>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</si>
  <si>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</si>
  <si>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</si>
  <si>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</si>
  <si>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</si>
  <si>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</si>
  <si>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</si>
  <si>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</si>
  <si>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</si>
  <si>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</si>
  <si>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</si>
  <si>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</si>
  <si>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</si>
  <si>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</si>
  <si>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</si>
  <si>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</si>
  <si>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</si>
  <si>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</si>
  <si>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</si>
  <si>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</si>
  <si>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</si>
  <si>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</si>
  <si>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</si>
  <si>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</si>
  <si>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</si>
  <si>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</si>
  <si>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</si>
  <si>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</si>
  <si>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</si>
  <si>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</si>
  <si>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</si>
  <si>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</si>
  <si>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</si>
  <si>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</si>
  <si>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</si>
  <si>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</si>
  <si>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</si>
  <si>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</si>
  <si>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</si>
  <si>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</si>
  <si>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</si>
  <si>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</si>
  <si>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</si>
  <si>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</si>
  <si>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</si>
  <si>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</si>
  <si>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</si>
  <si>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</si>
  <si>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</si>
  <si>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</si>
  <si>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</si>
  <si>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</si>
  <si>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</si>
  <si>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</si>
  <si>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</si>
  <si>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</si>
  <si>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</si>
  <si>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</si>
  <si>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</si>
  <si>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</si>
  <si>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</si>
  <si>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</si>
  <si>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</si>
  <si>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</si>
  <si>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</si>
  <si>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</si>
  <si>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</si>
  <si>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</si>
  <si>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</si>
  <si>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</si>
  <si>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</si>
  <si>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</si>
  <si>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</si>
  <si>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</si>
  <si>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</si>
  <si>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</si>
  <si>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</si>
  <si>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</si>
  <si>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</si>
  <si>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</si>
  <si>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</si>
  <si>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</si>
  <si>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</si>
  <si>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</si>
  <si>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</si>
  <si>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</si>
  <si>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</si>
  <si>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</si>
  <si>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</si>
  <si>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</si>
  <si>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</si>
  <si>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</si>
  <si>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</si>
  <si>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</si>
  <si>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</si>
  <si>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</si>
  <si>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</si>
  <si>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</si>
  <si>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</si>
  <si>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</si>
  <si>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</si>
  <si>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</si>
  <si>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</si>
  <si>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</si>
  <si>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</si>
  <si>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</si>
  <si>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</si>
  <si>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</si>
  <si>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</si>
  <si>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</si>
  <si>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</si>
  <si>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</si>
  <si>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</si>
  <si>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</si>
  <si>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</si>
  <si>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</si>
  <si>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</si>
  <si>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</si>
  <si>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</si>
  <si>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</si>
  <si>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</si>
  <si>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</si>
  <si>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</si>
  <si>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</si>
  <si>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</si>
  <si>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</si>
  <si>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</si>
  <si>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</si>
  <si>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</si>
  <si>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</si>
  <si>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</si>
  <si>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</si>
  <si>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</si>
  <si>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</si>
  <si>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</si>
  <si>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</si>
  <si>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</si>
  <si>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</si>
  <si>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</si>
  <si>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</si>
  <si>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</si>
  <si>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</si>
  <si>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</si>
  <si>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</si>
  <si>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</si>
  <si>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</si>
  <si>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</si>
  <si>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</si>
  <si>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</si>
  <si>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</si>
  <si>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</si>
  <si>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</si>
  <si>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</si>
  <si>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</si>
  <si>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</si>
  <si>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</si>
  <si>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</si>
  <si>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</si>
  <si>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</si>
  <si>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</si>
  <si>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</si>
  <si>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</si>
  <si>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</si>
  <si>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</si>
  <si>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</si>
  <si>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</si>
  <si>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</si>
  <si>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</si>
  <si>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</si>
  <si>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</si>
  <si>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</si>
  <si>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</si>
  <si>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</si>
  <si>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</si>
  <si>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</si>
  <si>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</si>
  <si>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</si>
  <si>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</si>
  <si>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</si>
  <si>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</si>
  <si>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</si>
  <si>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</si>
  <si>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</si>
  <si>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</si>
  <si>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</si>
  <si>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</si>
  <si>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</si>
  <si>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</si>
  <si>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</si>
  <si>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</si>
  <si>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</si>
  <si>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</si>
  <si>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</si>
  <si>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</si>
  <si>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</si>
  <si>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</si>
  <si>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</si>
  <si>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</si>
  <si>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</si>
  <si>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</si>
  <si>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</si>
  <si>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</si>
  <si>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</si>
  <si>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</si>
  <si>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</si>
  <si>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</si>
  <si>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</si>
  <si>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</si>
  <si>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</si>
  <si>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</si>
  <si>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</si>
  <si>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</si>
  <si>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</si>
  <si>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</si>
  <si>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</si>
  <si>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</si>
  <si>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</si>
  <si>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</si>
  <si>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</si>
  <si>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</si>
  <si>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</si>
  <si>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</si>
  <si>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</si>
  <si>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</si>
  <si>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</si>
  <si>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</si>
  <si>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</si>
  <si>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</si>
  <si>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</si>
  <si>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</si>
  <si>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</si>
  <si>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</si>
  <si>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</si>
  <si>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</si>
  <si>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</si>
  <si>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</si>
  <si>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</si>
  <si>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</si>
  <si>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</si>
  <si>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</si>
  <si>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</si>
  <si>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</si>
  <si>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</si>
  <si>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</si>
  <si>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</si>
  <si>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</si>
  <si>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</si>
  <si>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</si>
  <si>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</si>
  <si>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</si>
  <si>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</si>
  <si>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</si>
  <si>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</si>
  <si>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</si>
  <si>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</si>
  <si>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</si>
  <si>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</si>
  <si>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</si>
  <si>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</si>
  <si>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</si>
  <si>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</si>
  <si>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</si>
  <si>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</si>
  <si>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</si>
  <si>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</si>
  <si>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</si>
  <si>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</si>
  <si>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</si>
  <si>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</si>
  <si>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</si>
  <si>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</si>
  <si>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</si>
  <si>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</si>
  <si>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</si>
  <si>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</si>
  <si>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</si>
  <si>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</si>
  <si>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</si>
  <si>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</si>
  <si>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</si>
  <si>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</si>
  <si>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</si>
  <si>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</si>
  <si>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</si>
  <si>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</si>
  <si>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</si>
  <si>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</si>
  <si>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</si>
  <si>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</si>
  <si>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</si>
  <si>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</si>
  <si>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</si>
  <si>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</si>
  <si>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</si>
  <si>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</si>
  <si>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</si>
  <si>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</si>
  <si>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</si>
  <si>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</si>
  <si>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</si>
  <si>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</si>
  <si>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</si>
  <si>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</si>
  <si>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</si>
  <si>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</si>
  <si>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</si>
  <si>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</si>
  <si>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</si>
  <si>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</si>
  <si>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</si>
  <si>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</si>
  <si>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</si>
  <si>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</si>
  <si>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</si>
  <si>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</si>
  <si>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</si>
  <si>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</si>
  <si>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</si>
  <si>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</si>
  <si>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</si>
  <si>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</si>
  <si>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</si>
  <si>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</si>
  <si>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</si>
  <si>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</si>
  <si>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</si>
  <si>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</si>
  <si>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</si>
  <si>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</si>
  <si>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</si>
  <si>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</si>
  <si>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</si>
  <si>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</si>
  <si>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</si>
  <si>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</si>
  <si>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</si>
  <si>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</si>
  <si>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</si>
  <si>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</si>
  <si>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</si>
  <si>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</si>
  <si>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</si>
  <si>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</si>
  <si>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</si>
  <si>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</si>
  <si>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</si>
  <si>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</si>
  <si>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</si>
  <si>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</si>
  <si>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</si>
  <si>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</si>
  <si>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</si>
  <si>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</si>
  <si>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</si>
  <si>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</si>
  <si>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</si>
  <si>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</si>
  <si>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</si>
  <si>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</si>
  <si>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</si>
  <si>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</si>
  <si>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</si>
  <si>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</si>
  <si>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</si>
  <si>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</si>
  <si>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</si>
  <si>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</si>
  <si>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</si>
  <si>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</si>
  <si>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</si>
  <si>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</si>
  <si>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</si>
  <si>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</si>
  <si>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</si>
  <si>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</si>
  <si>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</si>
  <si>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</si>
  <si>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</si>
  <si>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</si>
  <si>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</si>
  <si>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</si>
  <si>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</si>
  <si>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</si>
  <si>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</si>
  <si>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</si>
  <si>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</si>
  <si>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</si>
  <si>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</si>
  <si>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</si>
  <si>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</si>
  <si>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</si>
  <si>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</si>
  <si>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</si>
  <si>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</si>
  <si>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</si>
  <si>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</si>
  <si>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</si>
  <si>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</si>
  <si>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</si>
  <si>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</si>
  <si>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</si>
  <si>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</si>
  <si>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</si>
  <si>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</si>
  <si>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</si>
  <si>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</si>
  <si>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</si>
  <si>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</si>
  <si>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</si>
  <si>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</si>
  <si>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</si>
  <si>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</si>
  <si>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</si>
  <si>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</si>
  <si>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</si>
  <si>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</si>
  <si>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</si>
  <si>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</si>
  <si>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</si>
  <si>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</si>
  <si>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</si>
  <si>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</si>
  <si>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</si>
  <si>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</si>
  <si>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</si>
  <si>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</si>
  <si>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</si>
  <si>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</si>
  <si>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</si>
  <si>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</si>
  <si>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</si>
  <si>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</si>
  <si>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</si>
  <si>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</si>
  <si>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</si>
  <si>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</si>
  <si>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</si>
  <si>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</si>
  <si>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</si>
  <si>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</si>
  <si>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</si>
  <si>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</si>
  <si>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</si>
  <si>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</si>
  <si>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</si>
  <si>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</si>
  <si>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</si>
  <si>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</si>
  <si>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</si>
  <si>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</si>
  <si>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</si>
  <si>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</si>
  <si>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</si>
  <si>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</si>
  <si>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</si>
  <si>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</si>
  <si>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</si>
  <si>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</si>
  <si>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</si>
  <si>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</si>
  <si>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</si>
  <si>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</si>
  <si>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</si>
  <si>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</si>
  <si>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</si>
  <si>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</si>
  <si>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</si>
  <si>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</si>
  <si>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</si>
  <si>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</si>
  <si>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</si>
  <si>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</si>
  <si>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</si>
  <si>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</si>
  <si>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</si>
  <si>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</si>
  <si>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</si>
  <si>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</si>
  <si>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</si>
  <si>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</si>
  <si>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</si>
  <si>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</si>
  <si>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</si>
  <si>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</si>
  <si>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</si>
  <si>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</si>
  <si>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</si>
  <si>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</si>
  <si>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</si>
  <si>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</si>
  <si>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</si>
  <si>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</si>
  <si>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</si>
  <si>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</si>
  <si>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</si>
  <si>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</si>
  <si>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</si>
  <si>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</si>
  <si>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</si>
  <si>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</si>
  <si>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</si>
  <si>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</si>
  <si>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</si>
  <si>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</si>
  <si>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</si>
  <si>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</si>
  <si>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</si>
  <si>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</si>
  <si>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</si>
  <si>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</si>
  <si>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</si>
  <si>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</si>
  <si>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</si>
  <si>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</si>
  <si>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</si>
  <si>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</si>
  <si>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</si>
  <si>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</si>
  <si>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</si>
  <si>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</si>
  <si>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</si>
  <si>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</si>
  <si>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</si>
  <si>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</si>
  <si>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</si>
  <si>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</si>
  <si>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</si>
  <si>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</si>
  <si>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</si>
  <si>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</si>
  <si>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</si>
  <si>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</si>
  <si>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</si>
  <si>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</si>
  <si>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</si>
  <si>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</si>
  <si>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</si>
  <si>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</si>
  <si>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</si>
  <si>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</si>
  <si>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</si>
  <si>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</si>
  <si>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</si>
  <si>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</si>
  <si>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</si>
  <si>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</si>
  <si>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</si>
  <si>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</si>
  <si>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</si>
  <si>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</si>
  <si>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</si>
  <si>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</si>
  <si>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</si>
  <si>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</si>
  <si>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</si>
  <si>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</si>
  <si>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</si>
  <si>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</si>
  <si>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</si>
  <si>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</si>
  <si>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</si>
  <si>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</si>
  <si>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</si>
  <si>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</si>
  <si>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</si>
  <si>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</si>
  <si>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</si>
  <si>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</si>
  <si>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</si>
  <si>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</si>
  <si>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</si>
  <si>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</si>
  <si>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</si>
  <si>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</si>
  <si>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</si>
  <si>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</si>
  <si>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</si>
  <si>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</si>
  <si>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</si>
  <si>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</si>
  <si>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</si>
  <si>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</si>
  <si>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</si>
  <si>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</si>
  <si>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</si>
  <si>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</si>
  <si>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</si>
  <si>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</si>
  <si>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</si>
  <si>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</si>
  <si>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</si>
  <si>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</si>
  <si>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</si>
  <si>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</si>
  <si>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</si>
  <si>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</si>
  <si>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</si>
  <si>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</si>
  <si>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</si>
  <si>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</si>
  <si>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</si>
  <si>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</si>
  <si>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</si>
  <si>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</si>
  <si>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</si>
  <si>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</si>
  <si>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</si>
  <si>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</si>
  <si>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</si>
  <si>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</si>
  <si>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</si>
  <si>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</si>
  <si>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</si>
  <si>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</si>
  <si>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</si>
  <si>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</si>
  <si>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</si>
  <si>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</si>
  <si>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</si>
  <si>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</si>
  <si>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</si>
  <si>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</si>
  <si>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</si>
  <si>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</si>
  <si>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</si>
  <si>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</si>
  <si>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</si>
  <si>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</si>
  <si>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</si>
  <si>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</si>
  <si>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</si>
  <si>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</si>
  <si>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</si>
  <si>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</si>
  <si>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</si>
  <si>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</si>
  <si>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</si>
  <si>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</si>
  <si>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</si>
  <si>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</si>
  <si>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</si>
  <si>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</si>
  <si>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</si>
  <si>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</si>
  <si>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</si>
  <si>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</si>
  <si>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</si>
  <si>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</si>
  <si>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</si>
  <si>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</si>
  <si>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</si>
  <si>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</si>
  <si>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</si>
  <si>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</si>
  <si>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</si>
  <si>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</si>
  <si>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</si>
  <si>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</si>
  <si>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</si>
  <si>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</si>
  <si>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</si>
  <si>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</si>
  <si>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</si>
  <si>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</si>
  <si>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</si>
  <si>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</si>
  <si>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</si>
  <si>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</si>
  <si>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</si>
  <si>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</si>
  <si>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</si>
  <si>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</si>
  <si>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</si>
  <si>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</si>
  <si>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</si>
  <si>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</si>
  <si>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</si>
  <si>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</si>
  <si>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</si>
  <si>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</si>
  <si>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</si>
  <si>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</si>
  <si>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</si>
  <si>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</si>
  <si>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</si>
  <si>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</si>
  <si>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</si>
  <si>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</si>
  <si>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</si>
  <si>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</si>
  <si>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</si>
  <si>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</si>
  <si>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</si>
  <si>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</si>
  <si>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</si>
  <si>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</si>
  <si>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</si>
  <si>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</si>
  <si>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</si>
  <si>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</si>
  <si>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</si>
  <si>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</si>
  <si>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</si>
  <si>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</si>
  <si>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</si>
  <si>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</si>
  <si>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</si>
  <si>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</si>
  <si>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</si>
  <si>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</si>
  <si>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</si>
  <si>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</si>
  <si>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</si>
  <si>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</si>
  <si>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</si>
  <si>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</si>
  <si>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</si>
  <si>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</si>
  <si>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</si>
  <si>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</si>
  <si>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</si>
  <si>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</si>
  <si>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</si>
  <si>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</si>
  <si>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</si>
  <si>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</si>
  <si>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</si>
  <si>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</si>
  <si>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</si>
  <si>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</si>
  <si>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</si>
  <si>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</si>
  <si>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</si>
  <si>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</si>
  <si>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</si>
  <si>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</si>
  <si>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</si>
  <si>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</si>
  <si>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</si>
  <si>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</si>
  <si>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</si>
  <si>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</si>
  <si>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</si>
  <si>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</si>
  <si>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</si>
  <si>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</si>
  <si>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</si>
  <si>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</si>
  <si>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</si>
  <si>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</si>
  <si>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</si>
  <si>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</si>
  <si>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</si>
  <si>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</si>
  <si>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</si>
  <si>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</si>
  <si>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</si>
  <si>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</si>
  <si>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</si>
  <si>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</si>
  <si>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</si>
  <si>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</si>
  <si>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</si>
  <si>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</si>
  <si>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</si>
  <si>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</si>
  <si>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</si>
  <si>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</si>
  <si>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</si>
  <si>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</si>
  <si>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</si>
  <si>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</si>
  <si>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</si>
  <si>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</si>
  <si>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</si>
  <si>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</si>
  <si>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</si>
  <si>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</si>
  <si>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</si>
  <si>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</si>
  <si>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</si>
  <si>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</si>
  <si>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</si>
  <si>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</si>
  <si>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</si>
  <si>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</si>
  <si>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</si>
  <si>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</si>
  <si>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</si>
  <si>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</si>
  <si>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</si>
  <si>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</si>
  <si>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</si>
  <si>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</si>
  <si>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</si>
  <si>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</si>
  <si>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</si>
  <si>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</si>
  <si>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</si>
  <si>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</si>
  <si>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</si>
  <si>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</si>
  <si>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</si>
  <si>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</si>
  <si>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</si>
  <si>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</si>
  <si>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</si>
  <si>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</si>
  <si>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</si>
  <si>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</si>
  <si>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</si>
  <si>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</si>
  <si>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</si>
  <si>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</si>
  <si>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</si>
  <si>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</si>
  <si>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</si>
  <si>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</si>
  <si>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</si>
  <si>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</si>
  <si>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</si>
  <si>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</si>
  <si>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</si>
  <si>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</si>
  <si>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</si>
  <si>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</si>
  <si>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</si>
  <si>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</si>
  <si>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</si>
  <si>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</si>
  <si>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</si>
  <si>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</si>
  <si>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</si>
  <si>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</si>
  <si>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</si>
  <si>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</si>
  <si>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</si>
  <si>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</si>
  <si>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</si>
  <si>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</si>
  <si>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</si>
  <si>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</si>
  <si>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</si>
  <si>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</si>
  <si>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</si>
  <si>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</si>
  <si>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</si>
  <si>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</si>
  <si>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</si>
  <si>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</si>
  <si>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</si>
  <si>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</si>
  <si>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</si>
  <si>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</si>
  <si>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</si>
  <si>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</si>
  <si>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</si>
  <si>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</si>
  <si>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</si>
  <si>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</si>
  <si>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</si>
  <si>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</si>
  <si>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</si>
  <si>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</si>
  <si>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</si>
  <si>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</si>
  <si>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</si>
  <si>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</si>
  <si>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</si>
  <si>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</si>
  <si>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</si>
  <si>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</si>
  <si>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</si>
  <si>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</si>
  <si>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</si>
  <si>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</si>
  <si>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</si>
  <si>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</si>
  <si>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</si>
  <si>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</si>
  <si>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</si>
  <si>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</si>
  <si>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</si>
  <si>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</si>
  <si>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</si>
  <si>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</si>
  <si>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</si>
  <si>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</si>
  <si>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</si>
  <si>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</si>
  <si>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</si>
  <si>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</si>
  <si>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</si>
  <si>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</si>
  <si>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</si>
  <si>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</si>
  <si>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</si>
  <si>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</si>
  <si>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</si>
  <si>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</si>
  <si>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</si>
  <si>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</si>
  <si>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</si>
  <si>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</si>
  <si>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</si>
  <si>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</si>
  <si>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</si>
  <si>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</si>
  <si>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</si>
  <si>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</si>
  <si>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</si>
  <si>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</si>
  <si>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</si>
  <si>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</si>
  <si>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</si>
  <si>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</si>
  <si>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</si>
  <si>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</si>
  <si>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</si>
  <si>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</si>
  <si>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</si>
  <si>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</si>
  <si>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</si>
  <si>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</si>
  <si>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</si>
  <si>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</si>
  <si>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</si>
  <si>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</si>
  <si>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</si>
  <si>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</si>
  <si>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</si>
  <si>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</si>
  <si>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</si>
  <si>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</si>
  <si>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</si>
  <si>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</si>
  <si>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</si>
  <si>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</si>
  <si>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</si>
  <si>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</si>
  <si>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</si>
  <si>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</si>
  <si>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</si>
  <si>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</si>
  <si>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</si>
  <si>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</si>
  <si>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</si>
  <si>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</si>
  <si>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</si>
  <si>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</si>
  <si>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</si>
  <si>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</si>
  <si>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</si>
  <si>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</si>
  <si>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</si>
  <si>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</si>
  <si>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</si>
  <si>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</si>
  <si>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</si>
  <si>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</si>
  <si>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</si>
  <si>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</si>
  <si>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</si>
  <si>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</si>
  <si>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</si>
  <si>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</si>
  <si>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</si>
  <si>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</si>
  <si>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</si>
  <si>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</si>
  <si>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</si>
  <si>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</si>
  <si>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</si>
  <si>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</si>
  <si>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</si>
  <si>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</si>
  <si>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</si>
  <si>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</si>
  <si>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</si>
  <si>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</si>
  <si>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</si>
  <si>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</si>
  <si>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</si>
  <si>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</si>
  <si>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</si>
  <si>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</si>
  <si>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</si>
  <si>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</si>
  <si>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</si>
  <si>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</si>
  <si>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</si>
  <si>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</si>
  <si>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</si>
  <si>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</si>
  <si>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</si>
  <si>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</si>
  <si>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</si>
  <si>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</si>
  <si>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</si>
  <si>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</si>
  <si>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</si>
  <si>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</si>
  <si>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</si>
  <si>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</si>
  <si>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</si>
  <si>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</si>
  <si>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</si>
  <si>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</si>
  <si>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</si>
  <si>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</si>
  <si>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</si>
  <si>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</si>
  <si>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</si>
  <si>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</si>
  <si>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</si>
  <si>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</si>
  <si>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</si>
  <si>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</si>
  <si>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</si>
  <si>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</si>
  <si>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</si>
  <si>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</si>
  <si>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</si>
  <si>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</si>
  <si>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</si>
  <si>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</si>
  <si>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</si>
  <si>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</si>
  <si>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</si>
  <si>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</si>
  <si>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</si>
  <si>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</si>
  <si>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</si>
  <si>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</si>
  <si>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</si>
  <si>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</si>
  <si>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</si>
  <si>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</si>
  <si>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</si>
  <si>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</si>
  <si>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</si>
  <si>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</si>
  <si>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</si>
  <si>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</si>
  <si>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</si>
  <si>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</si>
  <si>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</si>
  <si>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</si>
  <si>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</si>
  <si>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</si>
  <si>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</si>
  <si>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</si>
  <si>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</si>
  <si>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</si>
  <si>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</si>
  <si>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</si>
  <si>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</si>
  <si>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</si>
  <si>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</si>
  <si>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</si>
  <si>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</si>
  <si>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</si>
  <si>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</si>
  <si>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</si>
  <si>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</si>
  <si>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</si>
  <si>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</si>
  <si>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</si>
  <si>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</si>
  <si>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</si>
  <si>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</si>
  <si>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</si>
  <si>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</si>
  <si>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</si>
  <si>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</si>
  <si>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</si>
  <si>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</si>
  <si>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</si>
  <si>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</si>
  <si>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</si>
  <si>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</si>
  <si>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</si>
  <si>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</si>
  <si>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</si>
  <si>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</si>
  <si>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</si>
  <si>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</si>
  <si>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</si>
  <si>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</si>
  <si>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</si>
  <si>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</si>
  <si>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</si>
  <si>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</si>
  <si>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</si>
  <si>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</si>
  <si>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</si>
  <si>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</si>
  <si>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</si>
  <si>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</si>
  <si>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</si>
  <si>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</si>
  <si>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</si>
  <si>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</si>
  <si>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</si>
  <si>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</si>
  <si>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</si>
  <si>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</si>
  <si>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</si>
  <si>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</si>
  <si>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</si>
  <si>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</si>
  <si>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</si>
  <si>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</si>
  <si>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</si>
  <si>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</si>
  <si>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</si>
  <si>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</si>
  <si>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</si>
  <si>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</si>
  <si>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</si>
  <si>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</si>
  <si>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</si>
  <si>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</si>
  <si>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</si>
  <si>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</si>
  <si>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</si>
  <si>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</si>
  <si>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</si>
  <si>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</si>
  <si>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</si>
  <si>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</si>
  <si>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</si>
  <si>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</si>
  <si>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</si>
  <si>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</si>
  <si>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</si>
  <si>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</si>
  <si>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</si>
  <si>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</si>
  <si>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</si>
  <si>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</si>
  <si>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</si>
  <si>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</si>
  <si>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</si>
  <si>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</si>
  <si>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</si>
  <si>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</si>
  <si>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</si>
  <si>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</si>
  <si>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</si>
  <si>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</si>
  <si>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</si>
  <si>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</si>
  <si>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</si>
  <si>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</si>
  <si>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</si>
  <si>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</si>
  <si>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</si>
  <si>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</si>
  <si>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</si>
  <si>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</si>
  <si>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</si>
  <si>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</si>
  <si>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</si>
  <si>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</si>
  <si>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</si>
  <si>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</si>
  <si>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</si>
  <si>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</si>
  <si>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</si>
  <si>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</si>
  <si>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</si>
  <si>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</si>
  <si>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</si>
  <si>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</si>
  <si>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</si>
  <si>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</si>
  <si>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</si>
  <si>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</si>
  <si>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</si>
  <si>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</si>
  <si>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</si>
  <si>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</si>
  <si>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</si>
  <si>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</si>
  <si>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</si>
  <si>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</si>
  <si>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</si>
  <si>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</si>
  <si>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</si>
  <si>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</si>
  <si>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</si>
  <si>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</si>
  <si>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</si>
  <si>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</si>
  <si>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</si>
  <si>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</si>
  <si>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</si>
  <si>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</si>
  <si>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</si>
  <si>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</si>
  <si>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</si>
  <si>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</si>
  <si>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</si>
  <si>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</si>
  <si>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</si>
  <si>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</si>
  <si>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</si>
  <si>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</si>
  <si>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</si>
  <si>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</si>
  <si>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</si>
  <si>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</si>
  <si>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</si>
  <si>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</si>
  <si>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</si>
  <si>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</si>
  <si>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</si>
  <si>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</si>
  <si>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</si>
  <si>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</si>
  <si>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</si>
  <si>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</si>
  <si>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</si>
  <si>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</si>
  <si>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</si>
  <si>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</si>
  <si>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</si>
  <si>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</si>
  <si>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</si>
  <si>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</si>
  <si>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</si>
  <si>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</si>
  <si>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</si>
  <si>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</si>
  <si>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</si>
  <si>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</si>
  <si>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</si>
  <si>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</si>
  <si>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</si>
  <si>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</si>
  <si>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</si>
  <si>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</si>
  <si>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</si>
  <si>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</si>
  <si>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</si>
  <si>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</si>
  <si>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</si>
  <si>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</si>
  <si>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</si>
  <si>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</si>
  <si>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</si>
  <si>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</si>
  <si>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</si>
  <si>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</si>
  <si>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</si>
  <si>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</si>
  <si>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</si>
  <si>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</si>
  <si>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</si>
  <si>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</si>
  <si>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</si>
  <si>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</si>
  <si>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</si>
  <si>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</si>
  <si>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</si>
  <si>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</si>
  <si>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</si>
  <si>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</si>
  <si>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</si>
  <si>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</si>
  <si>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</si>
  <si>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</si>
  <si>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</si>
  <si>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</si>
  <si>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</si>
  <si>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</si>
  <si>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</si>
  <si>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</si>
  <si>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</si>
  <si>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</si>
  <si>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</si>
  <si>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</si>
  <si>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</si>
  <si>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</si>
  <si>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</si>
  <si>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</si>
  <si>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</si>
  <si>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</si>
  <si>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</si>
  <si>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</si>
  <si>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</si>
  <si>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</si>
  <si>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</si>
  <si>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</si>
  <si>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</si>
  <si>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</si>
  <si>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</si>
  <si>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</si>
  <si>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</si>
  <si>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</si>
  <si>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</si>
  <si>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</si>
  <si>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</si>
  <si>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</si>
  <si>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</si>
  <si>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</si>
  <si>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</si>
  <si>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</si>
  <si>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</si>
  <si>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</si>
  <si>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</si>
  <si>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</si>
  <si>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</si>
  <si>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</si>
  <si>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</si>
  <si>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</si>
  <si>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</si>
  <si>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</si>
  <si>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</si>
  <si>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</si>
  <si>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</si>
  <si>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</si>
  <si>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</si>
  <si>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</si>
  <si>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</si>
  <si>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</si>
  <si>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</si>
  <si>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</si>
  <si>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</si>
  <si>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</si>
  <si>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</si>
  <si>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</si>
  <si>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</si>
  <si>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</si>
  <si>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</si>
  <si>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</si>
  <si>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</si>
  <si>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</si>
  <si>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</si>
  <si>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</si>
  <si>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</si>
  <si>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</si>
  <si>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</si>
  <si>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</si>
  <si>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</si>
  <si>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</si>
  <si>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</si>
  <si>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</si>
  <si>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</si>
  <si>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</si>
  <si>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</si>
  <si>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</si>
  <si>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</si>
  <si>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</si>
  <si>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</si>
  <si>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</si>
  <si>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</si>
  <si>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</si>
  <si>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</si>
  <si>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</si>
  <si>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</si>
  <si>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</si>
  <si>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</si>
  <si>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</si>
  <si>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</si>
  <si>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</si>
  <si>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</si>
  <si>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</si>
  <si>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</si>
  <si>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</si>
  <si>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</si>
  <si>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</si>
  <si>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</si>
  <si>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</si>
  <si>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</si>
  <si>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</si>
  <si>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</si>
  <si>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</si>
  <si>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</si>
  <si>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</si>
  <si>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</si>
  <si>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</si>
  <si>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</si>
  <si>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</si>
  <si>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</si>
  <si>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</si>
  <si>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</si>
  <si>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</si>
  <si>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</si>
  <si>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</si>
  <si>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</si>
  <si>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</si>
  <si>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</si>
  <si>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</si>
  <si>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</si>
  <si>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</si>
  <si>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</si>
  <si>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</si>
  <si>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</si>
  <si>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</si>
  <si>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</si>
  <si>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</si>
  <si>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</si>
  <si>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</si>
  <si>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</si>
  <si>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</si>
  <si>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</si>
  <si>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</si>
  <si>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</si>
  <si>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</si>
  <si>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</si>
  <si>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</si>
  <si>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</si>
  <si>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</si>
  <si>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</si>
  <si>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</si>
  <si>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</si>
  <si>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</si>
  <si>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</si>
  <si>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</si>
  <si>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</si>
  <si>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</si>
  <si>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</si>
  <si>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</si>
  <si>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</si>
  <si>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</si>
  <si>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</si>
  <si>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</si>
  <si>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</si>
  <si>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</si>
  <si>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</si>
  <si>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</si>
  <si>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</si>
  <si>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</si>
  <si>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</si>
  <si>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</si>
  <si>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</si>
  <si>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</si>
  <si>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</si>
  <si>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</si>
  <si>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</si>
  <si>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</si>
  <si>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</si>
  <si>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</si>
  <si>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</si>
  <si>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</si>
  <si>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</si>
  <si>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</si>
  <si>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</si>
  <si>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</si>
  <si>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</si>
  <si>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</si>
  <si>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</si>
  <si>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</si>
  <si>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</si>
  <si>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</si>
  <si>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</si>
  <si>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</si>
  <si>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</si>
  <si>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</si>
  <si>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</si>
  <si>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</si>
  <si>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</si>
  <si>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</si>
  <si>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</si>
  <si>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</si>
  <si>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</si>
  <si>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</si>
  <si>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</si>
  <si>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</si>
  <si>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</si>
  <si>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</si>
  <si>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</si>
  <si>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</si>
  <si>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</si>
  <si>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</si>
  <si>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</si>
  <si>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</si>
  <si>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</si>
  <si>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</si>
  <si>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</si>
  <si>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</si>
  <si>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</si>
  <si>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</si>
  <si>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</si>
  <si>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</si>
  <si>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</si>
  <si>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</si>
  <si>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</si>
  <si>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</si>
  <si>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</si>
  <si>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</si>
  <si>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</si>
  <si>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</si>
  <si>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</si>
  <si>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</si>
  <si>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</si>
  <si>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</si>
  <si>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</si>
  <si>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</si>
  <si>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</si>
  <si>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</si>
  <si>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</si>
  <si>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</si>
  <si>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</si>
  <si>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</si>
  <si>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</si>
  <si>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</si>
  <si>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</si>
  <si>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</si>
  <si>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</si>
  <si>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</si>
  <si>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</si>
  <si>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</si>
  <si>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</si>
  <si>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</si>
  <si>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</si>
  <si>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</si>
  <si>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</si>
  <si>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</si>
  <si>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</si>
  <si>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</si>
  <si>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</si>
  <si>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</si>
  <si>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</si>
  <si>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</si>
  <si>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</si>
  <si>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</si>
  <si>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</si>
  <si>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</si>
  <si>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</si>
  <si>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</si>
  <si>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</si>
  <si>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</si>
  <si>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</si>
  <si>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</si>
  <si>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</si>
  <si>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</si>
  <si>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</si>
  <si>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</si>
  <si>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</si>
  <si>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</si>
  <si>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</si>
  <si>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</si>
  <si>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</si>
  <si>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</si>
  <si>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</si>
  <si>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</si>
  <si>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</si>
  <si>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</si>
  <si>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</si>
  <si>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</si>
  <si>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</si>
  <si>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</si>
  <si>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</si>
  <si>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</si>
  <si>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</si>
  <si>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</si>
  <si>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</si>
  <si>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</si>
  <si>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</si>
  <si>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</si>
  <si>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</si>
  <si>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</si>
  <si>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</si>
  <si>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</si>
  <si>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</si>
  <si>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</si>
  <si>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</si>
  <si>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</si>
  <si>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</si>
  <si>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</si>
  <si>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</si>
  <si>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</si>
  <si>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</si>
  <si>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</si>
  <si>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</si>
  <si>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</si>
  <si>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</si>
  <si>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</si>
  <si>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</si>
  <si>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</si>
  <si>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</si>
  <si>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</si>
  <si>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</si>
  <si>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</si>
  <si>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</si>
  <si>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</si>
  <si>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</si>
  <si>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</si>
  <si>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</si>
  <si>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</si>
  <si>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</si>
  <si>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</si>
  <si>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</si>
  <si>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</si>
  <si>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</si>
  <si>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</si>
  <si>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</si>
  <si>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</si>
  <si>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</si>
  <si>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</si>
  <si>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</si>
  <si>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</si>
  <si>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</si>
  <si>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</si>
  <si>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</si>
  <si>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</si>
  <si>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</si>
  <si>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</si>
  <si>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</si>
  <si>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</si>
  <si>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</si>
  <si>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</si>
  <si>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</si>
  <si>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</si>
  <si>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</si>
  <si>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</si>
  <si>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</si>
  <si>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</si>
  <si>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</si>
  <si>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</si>
  <si>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</si>
  <si>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</si>
  <si>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</si>
  <si>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</si>
  <si>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</si>
  <si>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</si>
  <si>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</si>
  <si>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</si>
  <si>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</si>
  <si>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</si>
  <si>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</si>
  <si>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</si>
  <si>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</si>
  <si>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</si>
  <si>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</si>
  <si>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</si>
  <si>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</si>
  <si>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</si>
  <si>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</si>
  <si>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</si>
  <si>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</si>
  <si>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</si>
  <si>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</si>
  <si>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</si>
  <si>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</si>
  <si>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</si>
  <si>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</si>
  <si>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</si>
  <si>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</si>
  <si>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</si>
  <si>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</si>
  <si>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</si>
  <si>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</si>
  <si>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</si>
  <si>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</si>
  <si>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</si>
  <si>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</si>
  <si>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</si>
  <si>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</si>
  <si>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</si>
  <si>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</si>
  <si>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</si>
  <si>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</si>
  <si>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</si>
  <si>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</si>
  <si>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</si>
  <si>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</si>
  <si>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</si>
  <si>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</si>
  <si>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</si>
  <si>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</si>
  <si>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</si>
  <si>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</si>
  <si>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</si>
  <si>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</si>
  <si>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</si>
  <si>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</si>
  <si>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</si>
  <si>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</si>
  <si>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</si>
  <si>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</si>
  <si>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</si>
  <si>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</si>
  <si>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</si>
  <si>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</si>
  <si>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</si>
  <si>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</si>
  <si>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</si>
  <si>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</si>
  <si>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</si>
  <si>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</si>
  <si>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</si>
  <si>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</si>
  <si>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</si>
  <si>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</si>
  <si>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</si>
  <si>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</si>
  <si>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</si>
  <si>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</si>
  <si>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</si>
  <si>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</si>
  <si>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</si>
  <si>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</si>
  <si>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</si>
  <si>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</si>
  <si>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</si>
  <si>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</si>
  <si>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</si>
  <si>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</si>
  <si>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</si>
  <si>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</si>
  <si>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</si>
  <si>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</si>
  <si>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</si>
  <si>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</si>
  <si>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</si>
  <si>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</si>
  <si>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</si>
  <si>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</si>
  <si>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</si>
  <si>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</si>
  <si>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</si>
  <si>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</si>
  <si>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</si>
  <si>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</si>
  <si>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</si>
  <si>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</si>
  <si>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</si>
  <si>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</si>
  <si>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</si>
  <si>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</si>
  <si>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</si>
  <si>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</si>
  <si>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</si>
  <si>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</si>
  <si>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</si>
  <si>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</si>
  <si>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</si>
  <si>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</si>
  <si>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</si>
  <si>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</si>
  <si>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</si>
  <si>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</si>
  <si>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</si>
  <si>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</si>
  <si>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</si>
  <si>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</si>
  <si>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</si>
  <si>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</si>
  <si>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</si>
  <si>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</si>
  <si>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</si>
  <si>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</si>
  <si>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</si>
  <si>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</si>
  <si>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</si>
  <si>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</si>
  <si>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</si>
  <si>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</si>
  <si>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</si>
  <si>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</si>
  <si>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</si>
  <si>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</si>
  <si>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</si>
  <si>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</si>
  <si>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</si>
  <si>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</si>
  <si>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</si>
  <si>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</si>
  <si>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</si>
  <si>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</si>
  <si>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</si>
  <si>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</si>
  <si>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</si>
  <si>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</si>
  <si>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</si>
  <si>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</si>
  <si>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</si>
  <si>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</si>
  <si>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</si>
  <si>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</si>
  <si>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</si>
  <si>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</si>
  <si>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</si>
  <si>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</si>
  <si>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</si>
  <si>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</si>
  <si>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</si>
  <si>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</si>
  <si>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</si>
  <si>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</si>
  <si>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</si>
  <si>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</si>
  <si>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</si>
  <si>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</si>
  <si>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</si>
  <si>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</si>
  <si>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</si>
  <si>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</si>
  <si>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</si>
  <si>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</si>
  <si>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</si>
  <si>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</si>
  <si>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</si>
  <si>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</si>
  <si>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</si>
  <si>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</si>
  <si>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</si>
  <si>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</si>
  <si>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</si>
  <si>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</si>
  <si>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</si>
  <si>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</si>
  <si>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</si>
  <si>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</si>
  <si>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</si>
  <si>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</si>
  <si>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</si>
  <si>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</si>
  <si>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</si>
  <si>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</si>
  <si>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</si>
  <si>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</si>
  <si>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</si>
  <si>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</si>
  <si>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</si>
  <si>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</si>
  <si>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</si>
  <si>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</si>
  <si>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</si>
  <si>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</si>
  <si>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</si>
  <si>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</si>
  <si>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</si>
  <si>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</si>
  <si>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</si>
  <si>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</si>
  <si>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</si>
  <si>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</si>
  <si>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</si>
  <si>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</si>
  <si>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</si>
  <si>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</si>
  <si>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</si>
  <si>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</si>
  <si>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</si>
  <si>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</si>
  <si>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</si>
  <si>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</si>
  <si>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</si>
  <si>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</si>
  <si>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</si>
  <si>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</si>
  <si>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</si>
  <si>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</si>
  <si>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</si>
  <si>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</si>
  <si>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</si>
  <si>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</si>
  <si>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</si>
  <si>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</si>
  <si>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</si>
  <si>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</si>
  <si>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</si>
  <si>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</si>
  <si>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</si>
  <si>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</si>
  <si>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</si>
  <si>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</si>
  <si>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</si>
  <si>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</si>
  <si>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</si>
  <si>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</si>
  <si>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</si>
  <si>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</si>
  <si>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</si>
  <si>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</si>
  <si>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</si>
  <si>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</si>
  <si>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</si>
  <si>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</si>
  <si>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</si>
  <si>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</si>
  <si>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</si>
  <si>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</si>
  <si>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</si>
  <si>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</si>
  <si>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</si>
  <si>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</si>
  <si>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</si>
  <si>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</si>
  <si>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</si>
  <si>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</si>
  <si>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</si>
  <si>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</si>
  <si>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</si>
  <si>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</si>
  <si>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</si>
  <si>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</si>
  <si>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</si>
  <si>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</si>
  <si>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</si>
  <si>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</si>
  <si>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</si>
  <si>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</si>
  <si>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</si>
  <si>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</si>
  <si>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</si>
  <si>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</si>
  <si>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</si>
  <si>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</si>
  <si>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</si>
  <si>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</si>
  <si>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</si>
  <si>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</si>
  <si>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</si>
  <si>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</si>
  <si>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</si>
  <si>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</si>
  <si>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</si>
  <si>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</si>
  <si>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</si>
  <si>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</si>
  <si>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</si>
  <si>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</si>
  <si>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</si>
  <si>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</si>
  <si>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</si>
  <si>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</si>
  <si>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</si>
  <si>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</si>
  <si>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</si>
  <si>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</si>
  <si>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</si>
  <si>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</si>
  <si>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</si>
  <si>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</si>
  <si>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</si>
  <si>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</si>
  <si>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</si>
  <si>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</si>
  <si>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</si>
  <si>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</si>
  <si>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</si>
  <si>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</si>
  <si>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</si>
  <si>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</si>
  <si>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</si>
  <si>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</si>
  <si>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</si>
  <si>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</si>
  <si>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</si>
  <si>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</si>
  <si>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</si>
  <si>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</si>
  <si>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</si>
  <si>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</si>
  <si>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</si>
  <si>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</si>
  <si>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</si>
  <si>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</si>
  <si>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</si>
  <si>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</si>
  <si>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</si>
  <si>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</si>
  <si>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</si>
  <si>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</si>
  <si>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</si>
  <si>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</si>
  <si>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</si>
  <si>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</si>
  <si>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</si>
  <si>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</si>
  <si>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</si>
  <si>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</si>
  <si>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</si>
  <si>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</si>
  <si>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</si>
  <si>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</si>
  <si>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</si>
  <si>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</si>
  <si>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</si>
  <si>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</si>
  <si>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</si>
  <si>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</si>
  <si>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</si>
  <si>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</si>
  <si>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</si>
  <si>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</si>
  <si>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</si>
  <si>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</si>
  <si>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</si>
  <si>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</si>
  <si>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</si>
  <si>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</si>
  <si>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</si>
  <si>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</si>
  <si>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</si>
  <si>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</si>
  <si>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</si>
  <si>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</si>
  <si>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</si>
  <si>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</si>
  <si>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</si>
  <si>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</si>
  <si>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</si>
  <si>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</si>
  <si>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</si>
  <si>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</si>
  <si>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</si>
  <si>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</si>
  <si>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</si>
  <si>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</si>
  <si>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</si>
  <si>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</si>
  <si>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</si>
  <si>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</si>
  <si>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</si>
  <si>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</si>
  <si>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</si>
  <si>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</si>
  <si>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</si>
  <si>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</si>
  <si>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</si>
  <si>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</si>
  <si>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</si>
  <si>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</si>
  <si>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</si>
  <si>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</si>
  <si>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</si>
  <si>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</si>
  <si>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</si>
  <si>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</si>
  <si>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</si>
  <si>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</si>
  <si>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</si>
  <si>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</si>
  <si>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</si>
  <si>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</si>
  <si>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</si>
  <si>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</si>
  <si>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</si>
  <si>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</si>
  <si>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</si>
  <si>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</si>
  <si>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</si>
  <si>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</si>
  <si>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</si>
  <si>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</si>
  <si>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</si>
  <si>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</si>
  <si>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</si>
  <si>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</si>
  <si>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</si>
  <si>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</si>
  <si>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</si>
  <si>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</si>
  <si>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</si>
  <si>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</si>
  <si>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</si>
  <si>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</si>
  <si>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</si>
  <si>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</si>
  <si>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</si>
  <si>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</si>
  <si>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</si>
  <si>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</si>
  <si>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</si>
  <si>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</si>
  <si>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</si>
  <si>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</si>
  <si>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</si>
  <si>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</si>
  <si>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</si>
  <si>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</si>
  <si>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</si>
  <si>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</si>
  <si>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</si>
  <si>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</si>
  <si>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</si>
  <si>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</si>
  <si>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</si>
  <si>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</si>
  <si>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</si>
  <si>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</si>
  <si>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</si>
  <si>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</si>
  <si>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</si>
  <si>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</si>
  <si>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</si>
  <si>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</si>
  <si>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</si>
  <si>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</si>
  <si>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</si>
  <si>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</si>
  <si>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</si>
  <si>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</si>
  <si>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</si>
  <si>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</si>
  <si>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</si>
  <si>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</si>
  <si>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</si>
  <si>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</si>
  <si>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</si>
  <si>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</si>
  <si>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</si>
  <si>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</si>
  <si>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</si>
  <si>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</si>
  <si>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</si>
  <si>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</si>
  <si>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</si>
  <si>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</si>
  <si>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</si>
  <si>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</si>
  <si>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</si>
  <si>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</si>
  <si>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</si>
  <si>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</si>
  <si>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</si>
  <si>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</si>
  <si>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</si>
  <si>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</si>
  <si>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</si>
  <si>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</si>
  <si>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</si>
  <si>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</si>
  <si>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</si>
  <si>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</si>
  <si>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</si>
  <si>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</si>
  <si>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</si>
  <si>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</si>
  <si>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</si>
  <si>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</si>
  <si>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</si>
  <si>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</si>
  <si>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</si>
  <si>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</si>
  <si>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</si>
  <si>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</si>
  <si>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</si>
  <si>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</si>
  <si>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</si>
  <si>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</si>
  <si>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</si>
  <si>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</si>
  <si>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</si>
  <si>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</si>
  <si>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</si>
  <si>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</si>
  <si>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</si>
  <si>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</si>
  <si>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</si>
  <si>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</si>
  <si>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</si>
  <si>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</si>
  <si>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</si>
  <si>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</si>
  <si>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</si>
  <si>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</si>
  <si>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</si>
  <si>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</si>
  <si>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</si>
  <si>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</si>
  <si>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</si>
  <si>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</si>
  <si>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</si>
  <si>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</si>
  <si>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</si>
  <si>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</si>
  <si>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</si>
  <si>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</si>
  <si>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</si>
  <si>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</si>
  <si>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</si>
  <si>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</si>
  <si>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</si>
  <si>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</si>
  <si>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</si>
  <si>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</si>
  <si>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</si>
  <si>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</si>
  <si>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</si>
  <si>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</si>
  <si>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</si>
  <si>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</si>
  <si>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</si>
  <si>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</si>
  <si>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</si>
  <si>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</si>
  <si>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</si>
  <si>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</si>
  <si>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</si>
  <si>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</si>
  <si>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</si>
  <si>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</si>
  <si>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</si>
  <si>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</si>
  <si>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</si>
  <si>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</si>
  <si>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</si>
  <si>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</si>
  <si>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</si>
  <si>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</si>
  <si>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</si>
  <si>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</si>
  <si>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</si>
  <si>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</si>
  <si>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</si>
  <si>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</si>
  <si>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</si>
  <si>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</si>
  <si>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</si>
  <si>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</si>
  <si>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</si>
  <si>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</si>
  <si>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</si>
  <si>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</si>
  <si>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</si>
  <si>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</si>
  <si>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</si>
  <si>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</si>
  <si>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</si>
  <si>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</si>
  <si>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</si>
  <si>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</si>
  <si>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</si>
  <si>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</si>
  <si>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</si>
  <si>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</si>
  <si>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</si>
  <si>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</si>
  <si>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</si>
  <si>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</si>
  <si>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</si>
  <si>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</si>
  <si>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</si>
  <si>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</si>
  <si>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</si>
  <si>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</si>
  <si>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</si>
  <si>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</si>
  <si>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</si>
  <si>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</si>
  <si>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</si>
  <si>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</si>
  <si>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</si>
  <si>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</si>
  <si>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</si>
  <si>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</si>
  <si>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</si>
  <si>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</si>
  <si>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</si>
  <si>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</si>
  <si>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</si>
  <si>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</si>
  <si>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</si>
  <si>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</si>
  <si>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</si>
  <si>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</si>
  <si>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</si>
  <si>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</si>
  <si>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</si>
  <si>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</si>
  <si>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</si>
  <si>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</si>
  <si>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</si>
  <si>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</si>
  <si>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</si>
  <si>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</si>
  <si>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</si>
  <si>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</si>
  <si>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</si>
  <si>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</si>
  <si>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</si>
  <si>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</si>
  <si>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</si>
  <si>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</si>
  <si>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</si>
  <si>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</si>
  <si>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</si>
  <si>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</si>
  <si>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</si>
  <si>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</si>
  <si>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</si>
  <si>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</si>
  <si>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</si>
  <si>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</si>
  <si>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</si>
  <si>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</si>
  <si>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</si>
  <si>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</si>
  <si>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</si>
  <si>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</si>
  <si>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</si>
  <si>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</si>
  <si>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</si>
  <si>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</si>
  <si>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</si>
  <si>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</si>
  <si>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</si>
  <si>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</si>
  <si>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</si>
  <si>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</si>
  <si>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</si>
  <si>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</si>
  <si>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</si>
  <si>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</si>
  <si>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</si>
  <si>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</si>
  <si>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</si>
  <si>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</si>
  <si>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</si>
  <si>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</si>
  <si>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</si>
  <si>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</si>
  <si>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</si>
  <si>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</si>
  <si>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</si>
  <si>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</si>
  <si>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</si>
  <si>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</si>
  <si>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</si>
  <si>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</si>
  <si>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</si>
  <si>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</si>
  <si>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</si>
  <si>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</si>
  <si>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</si>
  <si>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</si>
  <si>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</si>
  <si>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</si>
  <si>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</si>
  <si>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</si>
  <si>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</si>
  <si>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</si>
  <si>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</si>
  <si>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</si>
  <si>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</si>
  <si>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</si>
  <si>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</si>
  <si>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</si>
  <si>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</si>
  <si>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</si>
  <si>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</si>
  <si>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</si>
  <si>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</si>
  <si>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</si>
  <si>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</si>
  <si>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</si>
  <si>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</si>
  <si>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</si>
  <si>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</si>
  <si>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</si>
  <si>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</si>
  <si>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</si>
  <si>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</si>
  <si>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</si>
  <si>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</si>
  <si>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</si>
  <si>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</si>
  <si>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</si>
  <si>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</si>
  <si>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</si>
  <si>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</si>
  <si>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</si>
  <si>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</si>
  <si>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</si>
  <si>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</si>
  <si>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</si>
  <si>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</si>
  <si>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</si>
  <si>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</si>
  <si>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</si>
  <si>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</si>
  <si>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</si>
  <si>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</si>
  <si>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</si>
  <si>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</si>
  <si>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</si>
  <si>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</si>
  <si>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</si>
  <si>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</si>
  <si>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</si>
  <si>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</si>
  <si>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</si>
  <si>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</si>
  <si>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</si>
  <si>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</si>
  <si>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</si>
  <si>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</si>
  <si>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</si>
  <si>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</si>
  <si>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</si>
  <si>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</si>
  <si>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</si>
  <si>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</si>
  <si>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</si>
  <si>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</si>
  <si>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</si>
  <si>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</si>
  <si>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</si>
  <si>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</si>
  <si>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</si>
  <si>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</si>
  <si>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</si>
  <si>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</si>
  <si>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</si>
  <si>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</si>
  <si>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</si>
  <si>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</si>
  <si>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</si>
  <si>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</si>
  <si>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</si>
  <si>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</si>
  <si>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</si>
  <si>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</si>
  <si>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</si>
  <si>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</si>
  <si>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</si>
  <si>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</si>
  <si>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</si>
  <si>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</si>
  <si>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</si>
  <si>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</si>
  <si>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</si>
  <si>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</si>
  <si>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</si>
  <si>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</si>
  <si>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</si>
  <si>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</si>
  <si>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</si>
  <si>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</si>
  <si>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</si>
  <si>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</si>
  <si>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</si>
  <si>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</si>
  <si>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</si>
  <si>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</si>
  <si>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</si>
  <si>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</si>
  <si>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</si>
  <si>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</si>
  <si>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</si>
  <si>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</si>
  <si>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</si>
  <si>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</si>
  <si>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</si>
  <si>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</si>
  <si>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</si>
  <si>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</si>
  <si>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</si>
  <si>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</si>
  <si>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</si>
  <si>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</si>
  <si>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</si>
  <si>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</si>
  <si>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</si>
  <si>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</si>
  <si>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</si>
  <si>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</si>
  <si>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</si>
  <si>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</si>
  <si>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</si>
  <si>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</si>
  <si>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</si>
  <si>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</si>
  <si>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</si>
  <si>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</si>
  <si>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</si>
  <si>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</si>
  <si>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</si>
  <si>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</si>
  <si>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</si>
  <si>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</si>
  <si>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</si>
  <si>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</si>
  <si>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</si>
  <si>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</si>
  <si>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</si>
  <si>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</si>
  <si>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</si>
  <si>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</si>
  <si>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</si>
  <si>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</si>
  <si>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</si>
  <si>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</si>
  <si>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</si>
  <si>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</si>
  <si>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</si>
  <si>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</si>
  <si>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</si>
  <si>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</si>
  <si>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</si>
  <si>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</si>
  <si>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</si>
  <si>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</si>
  <si>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</si>
  <si>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</si>
  <si>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</si>
  <si>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</si>
  <si>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</si>
  <si>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</si>
  <si>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</si>
  <si>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</si>
  <si>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</si>
  <si>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</si>
  <si>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</si>
  <si>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</si>
  <si>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</si>
  <si>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</si>
  <si>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</si>
  <si>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</si>
  <si>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</si>
  <si>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</si>
  <si>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</si>
  <si>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</si>
  <si>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</si>
  <si>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</si>
  <si>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</si>
  <si>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</si>
  <si>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</si>
  <si>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</si>
  <si>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</si>
  <si>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</si>
  <si>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</si>
  <si>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</si>
  <si>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</si>
  <si>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</si>
  <si>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</si>
  <si>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</si>
  <si>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</si>
  <si>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</si>
  <si>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</si>
  <si>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</si>
  <si>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</si>
  <si>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</si>
  <si>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</si>
  <si>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</si>
  <si>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</si>
  <si>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</si>
  <si>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</si>
  <si>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</si>
  <si>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</si>
  <si>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</si>
  <si>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</si>
  <si>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</si>
  <si>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</si>
  <si>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</si>
  <si>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</si>
  <si>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</si>
  <si>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</si>
  <si>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</si>
  <si>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</si>
  <si>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</si>
  <si>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</si>
  <si>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</si>
  <si>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</si>
  <si>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</si>
  <si>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</si>
  <si>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</si>
  <si>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</si>
  <si>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</si>
  <si>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</si>
  <si>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</si>
  <si>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</si>
  <si>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</si>
  <si>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</si>
  <si>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</si>
  <si>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</si>
  <si>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</si>
  <si>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</si>
  <si>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</si>
  <si>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</si>
  <si>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</si>
  <si>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</si>
  <si>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</si>
  <si>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</si>
  <si>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</si>
  <si>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</si>
  <si>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</si>
  <si>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</si>
  <si>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</si>
  <si>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</si>
  <si>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</si>
  <si>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</si>
  <si>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</si>
  <si>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</si>
  <si>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</si>
  <si>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</si>
  <si>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</si>
  <si>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</si>
  <si>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</si>
  <si>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</si>
  <si>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</si>
  <si>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</si>
  <si>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</si>
  <si>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</si>
  <si>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</si>
  <si>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</si>
  <si>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</si>
  <si>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</si>
  <si>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</si>
  <si>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</si>
  <si>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</si>
  <si>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</si>
  <si>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</si>
  <si>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</si>
  <si>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</si>
  <si>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</si>
  <si>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</si>
  <si>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</si>
  <si>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</si>
  <si>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</si>
  <si>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</si>
  <si>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</si>
  <si>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</si>
  <si>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</si>
  <si>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</si>
  <si>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</si>
  <si>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</si>
  <si>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</si>
  <si>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</si>
  <si>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</si>
  <si>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</si>
  <si>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</si>
  <si>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</si>
  <si>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</si>
  <si>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</si>
  <si>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</si>
  <si>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</si>
  <si>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</si>
  <si>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</si>
  <si>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</si>
  <si>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</si>
  <si>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</si>
  <si>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</si>
  <si>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</si>
  <si>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</si>
  <si>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</si>
  <si>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</si>
  <si>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</si>
  <si>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</si>
  <si>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</si>
  <si>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</si>
  <si>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</si>
  <si>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</si>
  <si>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</si>
  <si>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</si>
  <si>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</si>
  <si>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</si>
  <si>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</si>
  <si>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</si>
  <si>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</si>
  <si>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</si>
  <si>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</si>
  <si>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</si>
  <si>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</si>
  <si>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</si>
  <si>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</si>
  <si>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</si>
  <si>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</si>
  <si>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</si>
  <si>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</si>
  <si>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</si>
  <si>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</si>
  <si>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</si>
  <si>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</si>
  <si>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</si>
  <si>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</si>
  <si>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</si>
  <si>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</si>
  <si>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</si>
  <si>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</si>
  <si>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</si>
  <si>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</si>
  <si>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</si>
  <si>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</si>
  <si>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</si>
  <si>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</si>
  <si>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</si>
  <si>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</si>
  <si>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</si>
  <si>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</si>
  <si>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</si>
  <si>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</si>
  <si>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</si>
  <si>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</si>
  <si>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</si>
  <si>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</si>
  <si>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</si>
  <si>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</si>
  <si>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</si>
  <si>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</si>
  <si>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</si>
  <si>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</si>
  <si>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</si>
  <si>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</si>
  <si>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</si>
  <si>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</si>
  <si>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</si>
  <si>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</si>
  <si>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</si>
  <si>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</si>
  <si>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</si>
  <si>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</si>
  <si>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</si>
  <si>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</si>
  <si>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</si>
  <si>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</si>
  <si>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</si>
  <si>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</si>
  <si>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</si>
  <si>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</si>
  <si>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</si>
  <si>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</si>
  <si>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</si>
  <si>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</si>
  <si>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</si>
  <si>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</si>
  <si>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</si>
  <si>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</si>
  <si>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</si>
  <si>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</si>
  <si>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</si>
  <si>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</si>
  <si>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</si>
  <si>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</si>
  <si>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</si>
  <si>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</si>
  <si>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</si>
  <si>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</si>
  <si>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</si>
  <si>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</si>
  <si>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</si>
  <si>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</si>
  <si>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</si>
  <si>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</si>
  <si>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</si>
  <si>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</si>
  <si>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</si>
  <si>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</si>
  <si>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</si>
  <si>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</si>
  <si>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</si>
  <si>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</si>
  <si>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</si>
  <si>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</si>
  <si>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</si>
  <si>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</si>
  <si>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</si>
  <si>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</si>
  <si>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</si>
  <si>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</si>
  <si>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</si>
  <si>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</si>
  <si>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</si>
  <si>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</si>
  <si>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</si>
  <si>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</si>
  <si>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</si>
  <si>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</si>
  <si>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</si>
  <si>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</si>
  <si>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</si>
  <si>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</si>
  <si>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</si>
  <si>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</si>
  <si>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</si>
  <si>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</si>
  <si>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</si>
  <si>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</si>
  <si>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</si>
  <si>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</si>
  <si>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</si>
  <si>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</si>
  <si>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</si>
  <si>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</si>
  <si>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</si>
  <si>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</si>
  <si>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</si>
  <si>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</si>
  <si>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</si>
  <si>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</si>
  <si>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</si>
  <si>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</si>
  <si>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</si>
  <si>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</si>
  <si>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</si>
  <si>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</si>
  <si>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</si>
  <si>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</si>
  <si>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</si>
  <si>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</si>
  <si>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</si>
  <si>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</si>
  <si>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</si>
  <si>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</si>
  <si>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</si>
  <si>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</si>
  <si>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</si>
  <si>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</si>
  <si>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</si>
  <si>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</si>
  <si>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</si>
  <si>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</si>
  <si>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</si>
  <si>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</si>
  <si>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</si>
  <si>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</si>
  <si>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</si>
  <si>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</si>
  <si>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</si>
  <si>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</si>
  <si>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</si>
  <si>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</si>
  <si>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</si>
  <si>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</si>
  <si>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</si>
  <si>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</si>
  <si>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</si>
  <si>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</si>
  <si>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</si>
  <si>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</si>
  <si>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</si>
  <si>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</si>
  <si>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</si>
  <si>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</si>
  <si>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</si>
  <si>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</si>
  <si>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</si>
  <si>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</si>
  <si>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</si>
  <si>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</si>
  <si>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</si>
  <si>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</si>
  <si>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</si>
  <si>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</si>
  <si>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</si>
  <si>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</si>
  <si>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</si>
  <si>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</si>
  <si>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</si>
  <si>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</si>
  <si>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</si>
  <si>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</si>
  <si>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</si>
  <si>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</si>
  <si>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</si>
  <si>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</si>
  <si>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</si>
  <si>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</si>
  <si>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</si>
  <si>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</si>
  <si>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</si>
  <si>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</si>
  <si>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</si>
  <si>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</si>
  <si>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</si>
  <si>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</si>
  <si>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</si>
  <si>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</si>
  <si>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</si>
  <si>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</si>
  <si>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</si>
  <si>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</si>
  <si>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</si>
  <si>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</si>
  <si>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</si>
  <si>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</si>
  <si>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</si>
  <si>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</si>
  <si>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</si>
  <si>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</si>
  <si>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</si>
  <si>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</si>
  <si>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</si>
  <si>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</si>
  <si>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</si>
  <si>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</si>
  <si>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</si>
  <si>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</si>
  <si>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</si>
  <si>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</si>
  <si>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</si>
  <si>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</si>
  <si>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</si>
  <si>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</si>
  <si>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</si>
  <si>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</si>
  <si>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</si>
  <si>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</si>
  <si>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</si>
  <si>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</si>
  <si>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</si>
  <si>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</si>
  <si>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</si>
  <si>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</si>
  <si>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</si>
  <si>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</si>
  <si>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</si>
  <si>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</si>
  <si>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</si>
  <si>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</si>
  <si>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</si>
  <si>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</si>
  <si>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</si>
  <si>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</si>
  <si>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</si>
  <si>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</si>
  <si>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</si>
  <si>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</si>
  <si>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</si>
  <si>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</si>
  <si>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</si>
  <si>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</si>
  <si>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</si>
  <si>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</si>
  <si>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</si>
  <si>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</si>
  <si>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</si>
  <si>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</si>
  <si>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</si>
  <si>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</si>
  <si>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</si>
  <si>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</si>
  <si>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</si>
  <si>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</si>
  <si>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</si>
  <si>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</si>
  <si>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</si>
  <si>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</si>
  <si>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</si>
  <si>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</si>
  <si>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</si>
  <si>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</si>
  <si>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</si>
  <si>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</si>
  <si>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</si>
  <si>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</si>
  <si>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</si>
  <si>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</si>
  <si>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</si>
  <si>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</si>
  <si>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</si>
  <si>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</si>
  <si>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</si>
  <si>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</si>
  <si>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</si>
  <si>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</si>
  <si>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</si>
  <si>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</si>
  <si>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</si>
  <si>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</si>
  <si>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</si>
  <si>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</si>
  <si>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</si>
  <si>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</si>
  <si>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</si>
  <si>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</si>
  <si>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</si>
  <si>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</si>
  <si>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</si>
  <si>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</si>
  <si>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</si>
  <si>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</si>
  <si>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</si>
  <si>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</si>
  <si>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</si>
  <si>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</si>
  <si>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</si>
  <si>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</si>
  <si>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</si>
  <si>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</si>
  <si>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</si>
  <si>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</si>
  <si>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</si>
  <si>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</si>
  <si>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</si>
  <si>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</si>
  <si>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</si>
  <si>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</si>
  <si>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</si>
  <si>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</si>
  <si>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</si>
  <si>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</si>
  <si>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</si>
  <si>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</si>
  <si>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</si>
  <si>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</si>
  <si>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</si>
  <si>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</si>
  <si>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</si>
  <si>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</si>
  <si>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</si>
  <si>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</si>
  <si>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</si>
  <si>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</si>
  <si>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</si>
  <si>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</si>
  <si>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</si>
  <si>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</si>
  <si>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</si>
  <si>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</si>
  <si>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</si>
  <si>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</si>
  <si>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</si>
  <si>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</si>
  <si>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</si>
  <si>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</si>
  <si>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</si>
  <si>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</si>
  <si>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</si>
  <si>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</si>
  <si>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</si>
  <si>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</si>
  <si>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</si>
  <si>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</si>
  <si>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</si>
  <si>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</si>
  <si>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</si>
  <si>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</si>
  <si>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</si>
  <si>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</si>
  <si>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</si>
  <si>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</si>
  <si>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</si>
  <si>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</si>
  <si>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</si>
  <si>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</si>
  <si>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</si>
  <si>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</si>
  <si>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</si>
  <si>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</si>
  <si>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</si>
  <si>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</si>
  <si>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</si>
  <si>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</si>
  <si>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</si>
  <si>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</si>
  <si>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</si>
  <si>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</si>
  <si>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</si>
  <si>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</si>
  <si>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</si>
  <si>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</si>
  <si>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</si>
  <si>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</si>
  <si>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</si>
  <si>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</si>
  <si>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</si>
  <si>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</si>
  <si>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</si>
  <si>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</si>
  <si>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</si>
  <si>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</si>
  <si>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</si>
  <si>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</si>
  <si>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</si>
  <si>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</si>
  <si>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</si>
  <si>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</si>
  <si>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</si>
  <si>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</si>
  <si>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</si>
  <si>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</si>
  <si>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</si>
  <si>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</si>
  <si>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</si>
  <si>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</si>
  <si>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</si>
  <si>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</si>
  <si>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</si>
  <si>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</si>
  <si>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</si>
  <si>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</si>
  <si>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</si>
  <si>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</si>
  <si>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</si>
  <si>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</si>
  <si>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</si>
  <si>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</si>
  <si>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</si>
  <si>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</si>
  <si>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</si>
  <si>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</si>
  <si>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</si>
  <si>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</si>
  <si>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</si>
  <si>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</si>
  <si>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</si>
  <si>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</si>
  <si>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</si>
  <si>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</si>
  <si>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</si>
  <si>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</si>
  <si>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</si>
  <si>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</si>
  <si>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</si>
  <si>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</si>
  <si>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</si>
  <si>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</si>
  <si>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</si>
  <si>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</si>
  <si>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</si>
  <si>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</si>
  <si>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</si>
  <si>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</si>
  <si>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</si>
  <si>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</si>
  <si>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</si>
  <si>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</si>
  <si>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</si>
  <si>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</si>
  <si>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</si>
  <si>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</si>
  <si>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</si>
  <si>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</si>
  <si>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</si>
  <si>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</si>
  <si>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</si>
  <si>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</si>
  <si>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</si>
  <si>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</si>
  <si>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</si>
  <si>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</si>
  <si>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</si>
  <si>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</si>
  <si>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</si>
  <si>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</si>
  <si>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</si>
  <si>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</si>
  <si>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</si>
  <si>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</si>
  <si>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</si>
  <si>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</si>
  <si>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</si>
  <si>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</si>
  <si>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</si>
  <si>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</si>
  <si>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</si>
  <si>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</si>
  <si>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</si>
  <si>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</si>
  <si>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</si>
  <si>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</si>
  <si>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</si>
  <si>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</si>
  <si>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</si>
  <si>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</si>
  <si>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</si>
  <si>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</si>
  <si>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</si>
  <si>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</si>
  <si>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</si>
  <si>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</si>
  <si>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</si>
  <si>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</si>
  <si>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</si>
  <si>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</si>
  <si>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</si>
  <si>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</si>
  <si>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</si>
  <si>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</si>
  <si>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</si>
  <si>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</si>
  <si>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</si>
  <si>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</si>
  <si>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</si>
  <si>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</si>
  <si>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</si>
  <si>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</si>
  <si>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</si>
  <si>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</si>
  <si>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</si>
  <si>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</si>
  <si>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</si>
  <si>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</si>
  <si>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</si>
  <si>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</si>
  <si>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</si>
  <si>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</si>
  <si>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</si>
  <si>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</si>
  <si>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</si>
  <si>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</si>
  <si>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</si>
  <si>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</si>
  <si>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</si>
  <si>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</si>
  <si>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</si>
  <si>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</si>
  <si>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</si>
  <si>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</si>
  <si>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</si>
  <si>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</si>
  <si>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</si>
  <si>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</si>
  <si>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</si>
  <si>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</si>
  <si>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</si>
  <si>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</si>
  <si>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</si>
  <si>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</si>
  <si>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</si>
  <si>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</si>
  <si>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</si>
  <si>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</si>
  <si>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</si>
  <si>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</si>
  <si>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</si>
  <si>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</si>
  <si>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</si>
  <si>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</si>
  <si>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</si>
  <si>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</si>
  <si>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</si>
  <si>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</si>
  <si>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</si>
  <si>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</si>
  <si>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</si>
  <si>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</si>
  <si>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</si>
  <si>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</si>
  <si>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</si>
  <si>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</si>
  <si>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</si>
  <si>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</si>
  <si>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</si>
  <si>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</si>
  <si>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</si>
  <si>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</si>
  <si>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</si>
  <si>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</si>
  <si>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</si>
  <si>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</si>
  <si>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</si>
  <si>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</si>
  <si>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</si>
  <si>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</si>
  <si>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</si>
  <si>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</si>
  <si>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</si>
  <si>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</si>
  <si>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</si>
  <si>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</si>
  <si>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</si>
  <si>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</si>
  <si>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</si>
  <si>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</si>
  <si>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</si>
  <si>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</si>
  <si>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</si>
  <si>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</si>
  <si>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</si>
  <si>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</si>
  <si>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</si>
  <si>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</si>
  <si>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</si>
  <si>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</si>
  <si>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</si>
  <si>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</si>
  <si>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</si>
  <si>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</si>
  <si>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</si>
  <si>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</si>
  <si>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</si>
  <si>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</si>
  <si>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</si>
  <si>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</si>
  <si>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</si>
  <si>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</si>
  <si>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</si>
  <si>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</si>
  <si>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</si>
  <si>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</si>
  <si>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</si>
  <si>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</si>
  <si>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</si>
  <si>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</si>
  <si>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</si>
  <si>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</si>
  <si>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</si>
  <si>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</si>
  <si>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</si>
  <si>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</si>
  <si>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</si>
  <si>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</si>
  <si>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</si>
  <si>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</si>
  <si>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</si>
  <si>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</si>
  <si>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</si>
  <si>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</si>
  <si>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</si>
  <si>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</si>
  <si>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</si>
  <si>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</si>
  <si>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</si>
  <si>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</si>
  <si>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</si>
  <si>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</si>
  <si>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</si>
  <si>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</si>
  <si>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</si>
  <si>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</si>
  <si>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</si>
  <si>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</si>
  <si>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</si>
  <si>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</si>
  <si>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</si>
  <si>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</si>
  <si>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</si>
  <si>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</si>
  <si>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</si>
  <si>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</si>
  <si>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</si>
  <si>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</si>
  <si>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</si>
  <si>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</si>
  <si>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</si>
  <si>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</si>
  <si>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</si>
  <si>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</si>
  <si>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</si>
  <si>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</si>
  <si>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</si>
  <si>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</si>
  <si>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</si>
  <si>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</si>
  <si>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</si>
  <si>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</si>
  <si>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</si>
  <si>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</si>
  <si>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</si>
  <si>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</si>
  <si>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</si>
  <si>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</si>
  <si>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</si>
  <si>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</si>
  <si>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</si>
  <si>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</si>
  <si>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</si>
  <si>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</si>
  <si>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</si>
  <si>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</si>
  <si>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</si>
  <si>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</si>
  <si>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</si>
  <si>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</si>
  <si>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</si>
  <si>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</si>
  <si>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</si>
  <si>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</si>
  <si>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</si>
  <si>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</si>
  <si>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</si>
  <si>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</si>
  <si>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</si>
  <si>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</si>
  <si>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</si>
  <si>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</si>
  <si>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</si>
  <si>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</si>
  <si>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</si>
  <si>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</si>
  <si>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</si>
  <si>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</si>
  <si>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</si>
  <si>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</si>
  <si>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</si>
  <si>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</si>
  <si>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</si>
  <si>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</si>
  <si>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</si>
  <si>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</si>
  <si>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</si>
  <si>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</si>
  <si>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</si>
  <si>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</si>
  <si>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</si>
  <si>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</si>
  <si>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</si>
  <si>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</si>
  <si>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</si>
  <si>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</si>
  <si>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</si>
  <si>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</si>
  <si>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</si>
  <si>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</si>
  <si>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</si>
  <si>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</si>
  <si>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</si>
  <si>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</si>
  <si>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</si>
  <si>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</si>
  <si>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</si>
  <si>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</si>
  <si>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</si>
  <si>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</si>
  <si>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</si>
  <si>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</si>
  <si>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</si>
  <si>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</si>
  <si>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</si>
  <si>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</si>
  <si>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</si>
  <si>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</si>
  <si>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</si>
  <si>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</si>
  <si>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</si>
  <si>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</si>
  <si>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</si>
  <si>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</si>
  <si>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</si>
  <si>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</si>
  <si>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</si>
  <si>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</si>
  <si>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</si>
  <si>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</si>
  <si>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</si>
  <si>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</si>
  <si>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</si>
  <si>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</si>
  <si>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</si>
  <si>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</si>
  <si>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</si>
  <si>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</si>
  <si>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</si>
  <si>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</si>
  <si>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</si>
  <si>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</si>
  <si>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</si>
  <si>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</si>
  <si>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</si>
  <si>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</si>
  <si>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</si>
  <si>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</si>
  <si>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</si>
  <si>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</si>
  <si>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</si>
  <si>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</si>
  <si>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</si>
  <si>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</si>
  <si>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</si>
  <si>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</si>
  <si>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</si>
  <si>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</si>
  <si>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</si>
  <si>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</si>
  <si>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</si>
  <si>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</si>
  <si>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</si>
  <si>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</si>
  <si>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</si>
  <si>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</si>
  <si>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</si>
  <si>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</si>
  <si>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</si>
  <si>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</si>
  <si>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</si>
  <si>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</si>
  <si>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</si>
  <si>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</si>
  <si>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</si>
  <si>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</si>
  <si>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</si>
  <si>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</si>
  <si>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</si>
  <si>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</si>
  <si>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</si>
  <si>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</si>
  <si>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</si>
  <si>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</si>
  <si>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</si>
  <si>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</si>
  <si>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</si>
  <si>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</si>
  <si>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</si>
  <si>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</si>
  <si>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</si>
  <si>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</si>
  <si>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</si>
  <si>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</si>
  <si>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</si>
  <si>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</si>
  <si>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</si>
  <si>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</si>
  <si>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</si>
  <si>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</si>
  <si>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</si>
  <si>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</si>
  <si>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</si>
  <si>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</si>
  <si>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</si>
  <si>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</si>
  <si>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</si>
  <si>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</si>
  <si>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</si>
  <si>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</si>
  <si>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</si>
  <si>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</si>
  <si>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</si>
  <si>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</si>
  <si>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</si>
  <si>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</si>
  <si>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</si>
  <si>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</si>
  <si>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</si>
  <si>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</si>
  <si>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</si>
  <si>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</si>
  <si>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</si>
  <si>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</si>
  <si>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</si>
  <si>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</si>
  <si>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</si>
  <si>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</si>
  <si>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</si>
  <si>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</si>
  <si>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</si>
  <si>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</si>
  <si>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</si>
  <si>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</si>
  <si>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</si>
  <si>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</si>
  <si>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</si>
  <si>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</si>
  <si>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</si>
  <si>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</si>
  <si>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</si>
  <si>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</si>
  <si>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</si>
  <si>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</si>
  <si>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</si>
  <si>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</si>
  <si>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</si>
  <si>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</si>
  <si>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</si>
  <si>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</si>
  <si>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</si>
  <si>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</si>
  <si>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</si>
  <si>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</si>
  <si>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</si>
  <si>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</si>
  <si>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</si>
  <si>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</si>
  <si>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</si>
  <si>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</si>
  <si>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</si>
  <si>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</si>
  <si>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</si>
  <si>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</si>
  <si>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</si>
  <si>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</si>
  <si>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</si>
  <si>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</si>
  <si>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</si>
  <si>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</si>
  <si>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</si>
  <si>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</si>
  <si>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</si>
  <si>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</si>
  <si>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</si>
  <si>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</si>
  <si>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</si>
  <si>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</si>
  <si>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</si>
  <si>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</si>
  <si>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</si>
  <si>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</si>
  <si>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</si>
  <si>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</si>
  <si>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</si>
  <si>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</si>
  <si>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</si>
  <si>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</si>
  <si>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</si>
  <si>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</si>
  <si>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</si>
  <si>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</si>
  <si>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</si>
  <si>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</si>
  <si>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</si>
  <si>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</si>
  <si>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</si>
  <si>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</si>
  <si>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</si>
  <si>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</si>
  <si>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</si>
  <si>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</si>
  <si>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</si>
  <si>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</si>
  <si>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</si>
  <si>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</si>
  <si>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</si>
  <si>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</si>
  <si>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</si>
  <si>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</si>
  <si>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</si>
  <si>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</si>
  <si>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</si>
  <si>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</si>
  <si>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</si>
  <si>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</si>
  <si>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</si>
  <si>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</si>
  <si>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</si>
  <si>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</si>
  <si>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</si>
  <si>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</si>
  <si>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</si>
  <si>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</si>
  <si>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</si>
  <si>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</si>
  <si>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</si>
  <si>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</si>
  <si>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</si>
  <si>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</si>
  <si>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</si>
  <si>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</si>
  <si>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</si>
  <si>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</si>
  <si>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</si>
  <si>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</si>
  <si>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</si>
  <si>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</si>
  <si>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</si>
  <si>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</si>
  <si>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</si>
  <si>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</si>
  <si>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</si>
  <si>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</si>
  <si>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</si>
  <si>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</si>
  <si>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</si>
  <si>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</si>
  <si>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</si>
  <si>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</si>
  <si>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</si>
  <si>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</si>
  <si>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</si>
  <si>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</si>
  <si>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</si>
  <si>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</si>
  <si>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</si>
  <si>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</si>
  <si>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</si>
  <si>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</si>
  <si>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</si>
  <si>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</si>
  <si>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</si>
  <si>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</si>
  <si>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</si>
  <si>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</si>
  <si>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</si>
  <si>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</si>
  <si>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</si>
  <si>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</si>
  <si>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</si>
  <si>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</si>
  <si>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</si>
  <si>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</si>
  <si>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</si>
  <si>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</si>
  <si>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</si>
  <si>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</si>
  <si>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</si>
  <si>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</si>
  <si>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</si>
  <si>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</si>
  <si>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</si>
  <si>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</si>
  <si>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</si>
  <si>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</si>
  <si>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</si>
  <si>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</si>
  <si>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</si>
  <si>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</si>
  <si>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</si>
  <si>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</si>
  <si>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</si>
  <si>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</si>
  <si>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</si>
  <si>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</si>
  <si>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</si>
  <si>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</si>
  <si>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</si>
  <si>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</si>
  <si>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</si>
  <si>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</si>
  <si>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</si>
  <si>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</si>
  <si>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</si>
  <si>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</si>
  <si>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</si>
  <si>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</si>
  <si>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</si>
  <si>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</si>
  <si>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</si>
  <si>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</si>
  <si>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</si>
  <si>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</si>
  <si>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</si>
  <si>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</si>
  <si>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</si>
  <si>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</si>
  <si>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</si>
  <si>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</si>
  <si>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</si>
  <si>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</si>
  <si>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</si>
  <si>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</si>
  <si>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</si>
  <si>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</si>
  <si>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</si>
  <si>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</si>
  <si>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</si>
  <si>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</si>
  <si>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</si>
  <si>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</si>
  <si>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</si>
  <si>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</si>
  <si>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</si>
  <si>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</si>
  <si>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</si>
  <si>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</si>
  <si>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</si>
  <si>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</si>
  <si>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</si>
  <si>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</si>
  <si>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</si>
  <si>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</si>
  <si>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</si>
  <si>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</si>
  <si>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</si>
  <si>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</si>
  <si>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</si>
  <si>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</si>
  <si>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</si>
  <si>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</si>
  <si>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</si>
  <si>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</si>
  <si>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</si>
  <si>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</si>
  <si>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</si>
  <si>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</si>
  <si>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</si>
  <si>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</si>
  <si>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</si>
  <si>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</si>
  <si>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</si>
  <si>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</si>
  <si>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</si>
  <si>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</si>
  <si>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</si>
  <si>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</si>
  <si>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</si>
  <si>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</si>
  <si>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</si>
  <si>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</si>
  <si>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</si>
  <si>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</si>
  <si>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</si>
  <si>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</si>
  <si>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</si>
  <si>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</si>
  <si>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</si>
  <si>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</si>
  <si>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</si>
  <si>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</si>
  <si>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</si>
  <si>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</si>
  <si>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</si>
  <si>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</si>
  <si>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</si>
  <si>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</si>
  <si>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</si>
  <si>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</si>
  <si>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</si>
  <si>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</si>
  <si>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</si>
  <si>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</si>
  <si>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</si>
  <si>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</si>
  <si>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</si>
  <si>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</si>
  <si>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</si>
  <si>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</si>
  <si>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</si>
  <si>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</si>
  <si>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</si>
  <si>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</si>
  <si>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</si>
  <si>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</si>
  <si>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</si>
  <si>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</si>
  <si>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</si>
  <si>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</si>
  <si>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</si>
  <si>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</si>
  <si>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</si>
  <si>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</si>
  <si>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</si>
  <si>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</si>
  <si>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</si>
  <si>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</si>
  <si>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</si>
  <si>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</si>
  <si>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</si>
  <si>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</si>
  <si>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</si>
  <si>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</si>
  <si>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</si>
  <si>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</si>
  <si>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</si>
  <si>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</si>
  <si>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</si>
  <si>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</si>
  <si>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</si>
  <si>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</si>
  <si>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</si>
  <si>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</si>
  <si>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</si>
  <si>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</si>
  <si>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</si>
  <si>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</si>
  <si>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</si>
  <si>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</si>
  <si>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</si>
  <si>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</si>
  <si>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</si>
  <si>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</si>
  <si>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</si>
  <si>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</si>
  <si>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</si>
  <si>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</si>
  <si>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</si>
  <si>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</si>
  <si>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</si>
  <si>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</si>
  <si>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</si>
  <si>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</si>
  <si>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</si>
  <si>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</si>
  <si>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</si>
  <si>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</si>
  <si>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</si>
  <si>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</si>
  <si>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</si>
  <si>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</si>
  <si>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</si>
  <si>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</si>
  <si>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</si>
  <si>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</si>
  <si>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</si>
  <si>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</si>
  <si>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</si>
  <si>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</si>
  <si>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</si>
  <si>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</si>
  <si>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</si>
  <si>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</si>
  <si>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</si>
  <si>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</si>
  <si>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</si>
  <si>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</si>
  <si>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</si>
  <si>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</si>
  <si>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</si>
  <si>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</si>
  <si>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</si>
  <si>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</si>
  <si>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</si>
  <si>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</si>
  <si>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</si>
  <si>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</si>
  <si>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</si>
  <si>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</si>
  <si>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</si>
  <si>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</si>
  <si>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</si>
  <si>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</si>
  <si>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</si>
  <si>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</si>
  <si>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</si>
  <si>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</si>
  <si>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</si>
  <si>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</si>
  <si>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</si>
  <si>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</si>
  <si>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</si>
  <si>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</si>
  <si>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</si>
  <si>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</si>
  <si>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</si>
  <si>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</si>
  <si>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</si>
  <si>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</si>
  <si>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</si>
  <si>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</si>
  <si>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</si>
  <si>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</si>
  <si>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</si>
  <si>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</si>
  <si>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</si>
  <si>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</si>
  <si>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</si>
  <si>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</si>
  <si>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</si>
  <si>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</si>
  <si>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</si>
  <si>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</si>
  <si>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</si>
  <si>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</si>
  <si>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</si>
  <si>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</si>
  <si>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</si>
  <si>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</si>
  <si>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</si>
  <si>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</si>
  <si>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</si>
  <si>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</si>
  <si>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</si>
  <si>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</si>
  <si>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</si>
  <si>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</si>
  <si>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</si>
  <si>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</si>
  <si>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</si>
  <si>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</si>
  <si>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</si>
  <si>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</si>
  <si>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</si>
  <si>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</si>
  <si>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</si>
  <si>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</si>
  <si>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</si>
  <si>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</si>
  <si>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</si>
  <si>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</si>
  <si>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</si>
  <si>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</si>
  <si>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</si>
  <si>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</si>
  <si>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</si>
  <si>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</si>
  <si>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</si>
  <si>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</si>
  <si>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</si>
  <si>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</si>
  <si>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</si>
  <si>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</si>
  <si>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</si>
  <si>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</si>
  <si>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</si>
  <si>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</si>
  <si>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</si>
  <si>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</si>
  <si>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</si>
  <si>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</si>
  <si>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</si>
  <si>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</si>
  <si>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</si>
  <si>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</si>
  <si>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</si>
  <si>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</si>
  <si>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</si>
  <si>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</si>
  <si>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</si>
  <si>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</si>
  <si>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</si>
  <si>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</si>
  <si>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</si>
  <si>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</si>
  <si>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</si>
  <si>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</si>
  <si>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</si>
  <si>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</si>
  <si>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</si>
  <si>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</si>
  <si>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</si>
  <si>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</si>
  <si>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</si>
  <si>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</si>
  <si>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</si>
  <si>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</si>
  <si>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</si>
  <si>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</si>
  <si>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</si>
  <si>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</si>
  <si>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</si>
  <si>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</si>
  <si>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</si>
  <si>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</si>
  <si>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</si>
  <si>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</si>
  <si>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</si>
  <si>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</si>
  <si>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</si>
  <si>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</si>
  <si>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</si>
  <si>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</si>
  <si>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</si>
  <si>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</si>
  <si>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</si>
  <si>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</si>
  <si>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</si>
  <si>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</si>
  <si>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</si>
  <si>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</si>
  <si>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</si>
  <si>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</si>
  <si>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</si>
  <si>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</si>
  <si>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</si>
  <si>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</si>
  <si>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</si>
  <si>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</si>
  <si>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</si>
  <si>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</si>
  <si>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</si>
  <si>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</si>
  <si>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</si>
  <si>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</si>
  <si>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</si>
  <si>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</si>
  <si>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</si>
  <si>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</si>
  <si>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</si>
  <si>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</si>
  <si>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</si>
  <si>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</si>
  <si>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</si>
  <si>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</si>
  <si>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</si>
  <si>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</si>
  <si>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</si>
  <si>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</si>
  <si>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</si>
  <si>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</si>
  <si>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</si>
  <si>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</si>
  <si>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</si>
  <si>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</si>
  <si>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</si>
  <si>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</si>
  <si>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</si>
  <si>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</si>
  <si>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</si>
  <si>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</si>
  <si>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</si>
  <si>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</si>
  <si>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</si>
  <si>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</si>
  <si>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</si>
  <si>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</si>
  <si>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</si>
  <si>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</si>
  <si>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</si>
  <si>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</si>
  <si>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</si>
  <si>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</si>
  <si>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</si>
  <si>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</si>
  <si>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</si>
  <si>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</si>
  <si>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</si>
  <si>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</si>
  <si>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</si>
  <si>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</si>
  <si>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</si>
  <si>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</si>
  <si>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</si>
  <si>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</si>
  <si>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</si>
  <si>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</si>
  <si>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</si>
  <si>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</si>
  <si>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</si>
  <si>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</si>
  <si>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</si>
  <si>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</si>
  <si>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</si>
  <si>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</si>
  <si>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</si>
  <si>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</si>
  <si>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</si>
  <si>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</si>
  <si>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</si>
  <si>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</si>
  <si>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</si>
  <si>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</si>
  <si>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</si>
  <si>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</si>
  <si>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</si>
  <si>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</si>
  <si>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</si>
  <si>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</si>
  <si>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</si>
  <si>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</si>
  <si>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</si>
  <si>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</si>
  <si>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</si>
  <si>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</si>
  <si>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</si>
  <si>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</si>
  <si>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</si>
  <si>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</si>
  <si>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</si>
  <si>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</si>
  <si>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</si>
  <si>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</si>
  <si>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</si>
  <si>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</si>
  <si>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</si>
  <si>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</si>
  <si>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</si>
  <si>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</si>
  <si>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</si>
  <si>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</si>
  <si>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</si>
  <si>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</si>
  <si>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</si>
  <si>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</si>
  <si>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</si>
  <si>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</si>
  <si>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</si>
  <si>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</si>
  <si>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</si>
  <si>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</si>
  <si>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</si>
  <si>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</si>
  <si>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</si>
  <si>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</si>
  <si>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</si>
  <si>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</si>
  <si>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</si>
  <si>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</si>
  <si>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</si>
  <si>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</si>
  <si>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</si>
  <si>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</si>
  <si>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</si>
  <si>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</si>
  <si>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</si>
  <si>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</si>
  <si>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</si>
  <si>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</si>
  <si>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</si>
  <si>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</si>
  <si>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</si>
  <si>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</si>
  <si>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</si>
  <si>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</si>
  <si>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</si>
  <si>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</si>
  <si>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</si>
  <si>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</si>
  <si>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</si>
  <si>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</si>
  <si>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</si>
  <si>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</si>
  <si>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</si>
  <si>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</si>
  <si>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</si>
  <si>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</si>
  <si>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</si>
  <si>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</si>
  <si>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</si>
  <si>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</si>
  <si>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</si>
  <si>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</si>
  <si>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</si>
  <si>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</si>
  <si>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</si>
  <si>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</si>
  <si>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</si>
  <si>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</si>
  <si>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</si>
  <si>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</si>
  <si>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</si>
  <si>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</si>
  <si>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</si>
  <si>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</si>
  <si>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</si>
  <si>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</si>
  <si>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</si>
  <si>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</si>
  <si>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</si>
  <si>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</si>
  <si>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</si>
  <si>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</si>
  <si>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</si>
  <si>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</si>
  <si>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</si>
  <si>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</si>
  <si>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</si>
  <si>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</si>
  <si>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</si>
  <si>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</si>
  <si>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</si>
  <si>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</si>
  <si>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</si>
  <si>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</si>
  <si>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</si>
  <si>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</si>
  <si>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</si>
  <si>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</si>
  <si>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</si>
  <si>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</si>
  <si>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</si>
  <si>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</si>
  <si>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</si>
  <si>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</si>
  <si>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</si>
  <si>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</si>
  <si>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</si>
  <si>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</si>
  <si>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</si>
  <si>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</si>
  <si>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</si>
  <si>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</si>
  <si>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</si>
  <si>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</si>
  <si>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</si>
  <si>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</si>
  <si>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</si>
  <si>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</si>
  <si>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</si>
  <si>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</si>
  <si>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</si>
  <si>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</si>
  <si>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</si>
  <si>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</si>
  <si>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</si>
  <si>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</si>
  <si>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</si>
  <si>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</si>
  <si>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</si>
  <si>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</si>
  <si>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</si>
  <si>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</si>
  <si>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</si>
  <si>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</si>
  <si>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</si>
  <si>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</si>
  <si>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</si>
  <si>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</si>
  <si>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</si>
  <si>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</si>
  <si>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</si>
  <si>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</si>
  <si>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</si>
  <si>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</si>
  <si>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</si>
  <si>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</si>
  <si>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</si>
  <si>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</si>
  <si>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</si>
  <si>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</si>
  <si>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</si>
  <si>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</si>
  <si>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</si>
  <si>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</si>
  <si>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</si>
  <si>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</si>
  <si>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</si>
  <si>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</si>
  <si>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</si>
  <si>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</si>
  <si>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</si>
  <si>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</si>
  <si>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</si>
  <si>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</si>
  <si>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</si>
  <si>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</si>
  <si>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</si>
  <si>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</si>
  <si>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</si>
  <si>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</si>
  <si>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</si>
  <si>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</si>
  <si>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</si>
  <si>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</si>
  <si>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</si>
  <si>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</si>
  <si>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</si>
  <si>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</si>
  <si>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</si>
  <si>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</si>
  <si>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</si>
  <si>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</si>
  <si>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</si>
  <si>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</si>
  <si>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</si>
  <si>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</si>
  <si>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</si>
  <si>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</si>
  <si>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</si>
  <si>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</si>
  <si>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</si>
  <si>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</si>
  <si>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</si>
  <si>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</si>
  <si>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</si>
  <si>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</si>
  <si>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</si>
  <si>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</si>
  <si>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</si>
  <si>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</si>
  <si>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</si>
  <si>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</si>
  <si>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</si>
  <si>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</si>
  <si>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</si>
  <si>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</si>
  <si>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</si>
  <si>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</si>
  <si>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</si>
  <si>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</si>
  <si>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</si>
  <si>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</si>
  <si>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</si>
  <si>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</si>
  <si>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</si>
  <si>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</si>
  <si>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</si>
  <si>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</si>
  <si>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</si>
  <si>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</si>
  <si>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</si>
  <si>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</si>
  <si>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</si>
  <si>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</si>
  <si>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</si>
  <si>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</si>
  <si>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</si>
  <si>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</si>
  <si>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</si>
  <si>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</si>
  <si>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</si>
  <si>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</si>
  <si>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</si>
  <si>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</si>
  <si>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</si>
  <si>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</si>
  <si>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</si>
  <si>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</si>
  <si>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</si>
  <si>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</si>
  <si>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</si>
  <si>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</si>
  <si>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</si>
  <si>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</si>
  <si>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</si>
  <si>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</si>
  <si>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</si>
  <si>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</si>
  <si>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</si>
  <si>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</si>
  <si>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</si>
  <si>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</si>
  <si>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</si>
  <si>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</si>
  <si>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</si>
  <si>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</si>
  <si>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</si>
  <si>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</si>
  <si>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</si>
  <si>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</si>
  <si>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</si>
  <si>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</si>
  <si>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</si>
  <si>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</si>
  <si>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</si>
  <si>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</si>
  <si>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</si>
  <si>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</si>
  <si>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</si>
  <si>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</si>
  <si>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</si>
  <si>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</si>
  <si>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</si>
  <si>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</si>
  <si>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</si>
  <si>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</si>
  <si>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</si>
  <si>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</si>
  <si>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</si>
  <si>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</si>
  <si>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</si>
  <si>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</si>
  <si>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</si>
  <si>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</si>
  <si>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</si>
  <si>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</si>
  <si>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</si>
  <si>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</si>
  <si>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</si>
  <si>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</si>
  <si>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</si>
  <si>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</si>
  <si>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</si>
  <si>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</si>
  <si>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</si>
  <si>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</si>
  <si>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</si>
  <si>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</si>
  <si>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</si>
  <si>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</si>
  <si>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</si>
  <si>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</si>
  <si>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</si>
  <si>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</si>
  <si>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</si>
  <si>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</si>
  <si>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</si>
  <si>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</si>
  <si>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</si>
  <si>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</si>
  <si>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</si>
  <si>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</si>
  <si>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</si>
  <si>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</si>
  <si>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</si>
  <si>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</si>
  <si>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</si>
  <si>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</si>
  <si>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</si>
  <si>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</si>
  <si>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</si>
  <si>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</si>
  <si>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</si>
  <si>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</si>
  <si>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</si>
  <si>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</si>
  <si>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</si>
  <si>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</si>
  <si>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</si>
  <si>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</si>
  <si>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</si>
  <si>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</si>
  <si>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</si>
  <si>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</si>
  <si>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</si>
  <si>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</si>
  <si>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</si>
  <si>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</si>
  <si>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</si>
  <si>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</si>
  <si>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</si>
  <si>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</si>
  <si>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</si>
  <si>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</si>
  <si>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</si>
  <si>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</si>
  <si>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</si>
  <si>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</si>
  <si>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</si>
  <si>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</si>
  <si>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</si>
  <si>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</si>
  <si>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</si>
  <si>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</si>
  <si>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</si>
  <si>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</si>
  <si>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</si>
  <si>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</si>
  <si>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</si>
  <si>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</si>
  <si>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</si>
  <si>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</si>
  <si>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</si>
  <si>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</si>
  <si>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</si>
  <si>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</si>
  <si>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</si>
  <si>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</si>
  <si>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</si>
  <si>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</si>
  <si>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</si>
  <si>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</si>
  <si>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</si>
  <si>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</si>
  <si>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</si>
  <si>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</si>
  <si>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</si>
  <si>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</si>
  <si>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</si>
  <si>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</si>
  <si>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</si>
  <si>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</si>
  <si>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</si>
  <si>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</si>
  <si>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</si>
  <si>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</si>
  <si>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</si>
  <si>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</si>
  <si>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</si>
  <si>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</si>
  <si>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</si>
  <si>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</si>
  <si>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</si>
  <si>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</si>
  <si>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</si>
  <si>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</si>
  <si>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</si>
  <si>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</si>
  <si>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</si>
  <si>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</si>
  <si>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</si>
  <si>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</si>
  <si>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</si>
  <si>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</si>
  <si>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</si>
  <si>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</si>
  <si>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</si>
  <si>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</si>
  <si>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</si>
  <si>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</si>
  <si>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</si>
  <si>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</si>
  <si>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</si>
  <si>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</si>
  <si>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</si>
  <si>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</si>
  <si>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</si>
  <si>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</si>
  <si>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</si>
  <si>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</si>
  <si>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</si>
  <si>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</si>
  <si>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</si>
  <si>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</si>
  <si>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</si>
  <si>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</si>
  <si>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</si>
  <si>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</si>
  <si>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</si>
  <si>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</si>
  <si>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</si>
  <si>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</si>
  <si>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</si>
  <si>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</si>
  <si>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</si>
  <si>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</si>
  <si>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</si>
  <si>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</si>
  <si>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</si>
  <si>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</si>
  <si>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</si>
  <si>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</si>
  <si>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</si>
  <si>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</si>
  <si>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</si>
  <si>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</si>
  <si>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</si>
  <si>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</si>
  <si>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</si>
  <si>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</si>
  <si>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</si>
  <si>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</si>
  <si>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</si>
  <si>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</si>
  <si>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</si>
  <si>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</si>
  <si>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</si>
  <si>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</si>
  <si>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</si>
  <si>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</si>
  <si>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</si>
  <si>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</si>
  <si>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</si>
  <si>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</si>
  <si>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</si>
  <si>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</si>
  <si>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</si>
  <si>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</si>
  <si>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</si>
  <si>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</si>
  <si>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</si>
  <si>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</si>
  <si>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</si>
  <si>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</si>
  <si>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</si>
  <si>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</si>
  <si>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</si>
  <si>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</si>
  <si>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</si>
  <si>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</si>
  <si>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</si>
  <si>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</si>
  <si>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</si>
  <si>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</si>
  <si>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</si>
  <si>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</si>
  <si>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</si>
  <si>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</si>
  <si>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</si>
  <si>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</si>
  <si>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</si>
  <si>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</si>
  <si>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</si>
  <si>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</si>
  <si>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</si>
  <si>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</si>
  <si>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</si>
  <si>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</si>
  <si>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</si>
  <si>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</si>
  <si>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</si>
  <si>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</si>
  <si>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</si>
  <si>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</si>
  <si>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</si>
  <si>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</si>
  <si>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</si>
  <si>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</si>
  <si>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</si>
  <si>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</si>
  <si>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</si>
  <si>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</si>
  <si>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</si>
  <si>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</si>
  <si>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</si>
  <si>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</si>
  <si>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</si>
  <si>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</si>
  <si>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</si>
  <si>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</si>
  <si>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</si>
  <si>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</si>
  <si>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</si>
  <si>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</si>
  <si>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</si>
  <si>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</si>
  <si>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</si>
  <si>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</si>
  <si>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</si>
  <si>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</si>
  <si>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</si>
  <si>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</si>
  <si>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</si>
  <si>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</si>
  <si>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</si>
  <si>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</si>
  <si>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</si>
  <si>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</si>
  <si>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</si>
  <si>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</si>
  <si>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</si>
  <si>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</si>
  <si>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</si>
  <si>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</si>
  <si>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</si>
  <si>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</si>
  <si>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</si>
  <si>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</si>
  <si>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</si>
  <si>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</si>
  <si>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</si>
  <si>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</si>
  <si>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</si>
  <si>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</si>
  <si>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</si>
  <si>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</si>
  <si>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</si>
  <si>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</si>
  <si>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</si>
  <si>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</si>
  <si>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</si>
  <si>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</si>
  <si>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</si>
  <si>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</si>
  <si>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</si>
  <si>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</si>
  <si>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</si>
  <si>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</si>
  <si>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</si>
  <si>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</si>
  <si>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</si>
  <si>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</si>
  <si>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</si>
  <si>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</si>
  <si>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</si>
  <si>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</si>
  <si>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</si>
  <si>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</si>
  <si>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</si>
  <si>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</si>
  <si>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</si>
  <si>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</si>
  <si>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</si>
  <si>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</si>
  <si>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</si>
  <si>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</si>
  <si>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</si>
  <si>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</si>
  <si>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</si>
  <si>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</si>
  <si>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</si>
  <si>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</si>
  <si>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</si>
  <si>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</si>
  <si>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</si>
  <si>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</si>
  <si>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</si>
  <si>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</si>
  <si>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</si>
  <si>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</si>
  <si>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</si>
  <si>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</si>
  <si>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</si>
  <si>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</si>
  <si>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</si>
  <si>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</si>
  <si>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</si>
  <si>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</si>
  <si>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</si>
  <si>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</si>
  <si>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</si>
  <si>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</si>
  <si>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</si>
  <si>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</si>
  <si>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</si>
  <si>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</si>
  <si>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</si>
  <si>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</si>
  <si>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</si>
  <si>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</si>
  <si>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</si>
  <si>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</si>
  <si>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</si>
  <si>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</si>
  <si>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</si>
  <si>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</si>
  <si>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</si>
  <si>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</si>
  <si>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</si>
  <si>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</si>
  <si>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</si>
  <si>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</si>
  <si>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</si>
  <si>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</si>
  <si>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</si>
  <si>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</si>
  <si>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</si>
  <si>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</si>
  <si>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</si>
  <si>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</si>
  <si>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</si>
  <si>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</si>
  <si>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</si>
  <si>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</si>
  <si>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</si>
  <si>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</si>
  <si>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</si>
  <si>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</si>
  <si>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</si>
  <si>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</si>
  <si>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</si>
  <si>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</si>
  <si>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</si>
  <si>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</si>
  <si>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</si>
  <si>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</si>
  <si>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</si>
  <si>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</si>
  <si>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</si>
  <si>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</si>
  <si>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</si>
  <si>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</si>
  <si>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</si>
  <si>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</si>
  <si>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</si>
  <si>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</si>
  <si>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</si>
  <si>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</si>
  <si>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</si>
  <si>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</si>
  <si>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</si>
  <si>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</si>
  <si>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</si>
  <si>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</si>
  <si>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</si>
  <si>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</si>
  <si>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</si>
  <si>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</si>
  <si>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</si>
  <si>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</si>
  <si>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</si>
  <si>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</si>
  <si>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</si>
  <si>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</si>
  <si>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</si>
  <si>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</si>
  <si>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</si>
  <si>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</si>
  <si>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</si>
  <si>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</si>
  <si>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</si>
  <si>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</si>
  <si>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</si>
  <si>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</si>
  <si>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</si>
  <si>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</si>
  <si>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</si>
  <si>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</si>
  <si>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</si>
  <si>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</si>
  <si>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</si>
  <si>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</si>
  <si>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</si>
  <si>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</si>
  <si>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</si>
  <si>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</si>
  <si>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</si>
  <si>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</si>
  <si>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</si>
  <si>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</si>
  <si>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</si>
  <si>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</si>
  <si>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</si>
  <si>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</si>
  <si>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</si>
  <si>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</si>
  <si>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</si>
  <si>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</si>
  <si>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</si>
  <si>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</si>
  <si>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</si>
  <si>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</si>
  <si>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</si>
  <si>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</si>
  <si>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</si>
  <si>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</si>
  <si>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</si>
  <si>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</si>
  <si>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</si>
  <si>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</si>
  <si>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</si>
  <si>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</si>
  <si>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</si>
  <si>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</si>
  <si>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</si>
  <si>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</si>
  <si>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</si>
  <si>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</si>
  <si>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</si>
  <si>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</si>
  <si>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</si>
  <si>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</si>
  <si>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</si>
  <si>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</si>
  <si>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</si>
  <si>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</si>
  <si>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</si>
  <si>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</si>
  <si>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</si>
  <si>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</si>
  <si>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</si>
  <si>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</si>
  <si>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</si>
  <si>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</si>
  <si>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</si>
  <si>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</si>
  <si>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</si>
  <si>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</si>
  <si>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</si>
  <si>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</si>
  <si>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</si>
  <si>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</si>
  <si>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</si>
  <si>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</si>
  <si>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</si>
  <si>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</si>
  <si>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</si>
  <si>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</si>
  <si>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</si>
  <si>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</si>
  <si>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</si>
  <si>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</si>
  <si>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</si>
  <si>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</si>
  <si>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</si>
  <si>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</si>
  <si>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</si>
  <si>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</si>
  <si>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</si>
  <si>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</si>
  <si>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</si>
  <si>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</si>
  <si>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</si>
  <si>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</si>
  <si>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</si>
  <si>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</si>
  <si>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</si>
  <si>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</si>
  <si>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</si>
  <si>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</si>
  <si>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</si>
  <si>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</si>
  <si>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</si>
  <si>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</si>
  <si>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</si>
  <si>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</si>
  <si>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</si>
  <si>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</si>
  <si>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</si>
  <si>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</si>
  <si>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</si>
  <si>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</si>
  <si>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</si>
  <si>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</si>
  <si>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</si>
  <si>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</si>
  <si>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</si>
  <si>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</si>
  <si>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</si>
  <si>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</si>
  <si>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</si>
  <si>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</si>
  <si>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</si>
  <si>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</si>
  <si>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</si>
  <si>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</si>
  <si>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</si>
  <si>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</si>
  <si>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</si>
  <si>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</si>
  <si>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</si>
  <si>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</si>
  <si>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</si>
  <si>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</si>
  <si>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</si>
  <si>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</si>
  <si>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</si>
  <si>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</si>
  <si>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</si>
  <si>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</si>
  <si>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</si>
  <si>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</si>
  <si>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</si>
  <si>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</si>
  <si>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</si>
  <si>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</si>
  <si>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</si>
  <si>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</si>
  <si>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</si>
  <si>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</si>
  <si>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</si>
  <si>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</si>
  <si>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</si>
  <si>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</si>
  <si>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</si>
  <si>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</si>
  <si>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</si>
  <si>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</si>
  <si>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</si>
  <si>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</si>
  <si>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</si>
  <si>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</si>
  <si>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</si>
  <si>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</si>
  <si>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</si>
  <si>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</si>
  <si>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</si>
  <si>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</si>
  <si>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</si>
  <si>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</si>
  <si>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</si>
  <si>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</si>
  <si>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</si>
  <si>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</si>
  <si>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</si>
  <si>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</si>
  <si>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</si>
  <si>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</si>
  <si>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</si>
  <si>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</si>
  <si>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</si>
  <si>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</si>
  <si>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</si>
  <si>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</si>
  <si>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</si>
  <si>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</si>
  <si>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</si>
  <si>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</si>
  <si>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</si>
  <si>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</si>
  <si>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</si>
  <si>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</si>
  <si>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</si>
  <si>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</si>
  <si>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</si>
  <si>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</si>
  <si>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</si>
  <si>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</si>
  <si>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</si>
  <si>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</si>
  <si>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</si>
  <si>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</si>
  <si>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</si>
  <si>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</si>
  <si>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</si>
  <si>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</si>
  <si>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</si>
  <si>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</si>
  <si>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</si>
  <si>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</si>
  <si>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</si>
  <si>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</si>
  <si>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</si>
  <si>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</si>
  <si>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</si>
  <si>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</si>
  <si>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</si>
  <si>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</si>
  <si>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</si>
  <si>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</si>
  <si>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</si>
  <si>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</si>
  <si>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</si>
  <si>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</si>
  <si>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</si>
  <si>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</si>
  <si>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</si>
  <si>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</si>
  <si>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</si>
  <si>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</si>
  <si>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</si>
  <si>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</si>
  <si>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</si>
  <si>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</si>
  <si>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</si>
  <si>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</si>
  <si>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</si>
  <si>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</si>
  <si>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</si>
  <si>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</si>
  <si>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</si>
  <si>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</si>
  <si>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</si>
  <si>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</si>
  <si>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</si>
  <si>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</si>
  <si>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</si>
  <si>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</si>
  <si>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</si>
  <si>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</si>
  <si>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</si>
  <si>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</si>
  <si>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</si>
  <si>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</si>
  <si>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</si>
  <si>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</si>
  <si>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</si>
  <si>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</si>
  <si>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</si>
  <si>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</si>
  <si>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</si>
  <si>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</si>
  <si>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</si>
  <si>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</si>
  <si>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</si>
  <si>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</si>
  <si>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</si>
  <si>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</si>
  <si>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</si>
  <si>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</si>
  <si>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</si>
  <si>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</si>
  <si>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</si>
  <si>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</si>
  <si>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</si>
  <si>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</si>
  <si>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</si>
  <si>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</si>
  <si>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</si>
  <si>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</si>
  <si>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</si>
  <si>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</si>
  <si>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</si>
  <si>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</si>
  <si>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</si>
  <si>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</si>
  <si>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</si>
  <si>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</si>
  <si>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</si>
  <si>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</si>
  <si>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</si>
  <si>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</si>
  <si>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</si>
  <si>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</si>
  <si>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</si>
  <si>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</si>
  <si>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</si>
  <si>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</si>
  <si>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</si>
  <si>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</si>
  <si>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</si>
  <si>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</si>
  <si>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</si>
  <si>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</si>
  <si>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</si>
  <si>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</si>
  <si>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</si>
  <si>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</si>
  <si>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</si>
  <si>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</si>
  <si>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</si>
  <si>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</si>
  <si>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</si>
  <si>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</si>
  <si>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</si>
  <si>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</si>
  <si>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</si>
  <si>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</si>
  <si>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</si>
  <si>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</si>
  <si>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</si>
  <si>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</si>
  <si>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</si>
  <si>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</si>
  <si>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</si>
  <si>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</si>
  <si>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</si>
  <si>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</si>
  <si>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</si>
  <si>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</si>
  <si>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</si>
  <si>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</si>
  <si>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</si>
  <si>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</si>
  <si>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</si>
  <si>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</si>
  <si>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</si>
  <si>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</si>
  <si>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</si>
  <si>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</si>
  <si>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</si>
  <si>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</si>
  <si>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</si>
  <si>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</si>
  <si>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</si>
  <si>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</si>
  <si>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</si>
  <si>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</si>
  <si>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</si>
  <si>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</si>
  <si>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</si>
  <si>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</si>
  <si>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</si>
  <si>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</si>
  <si>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</si>
  <si>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</si>
  <si>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</si>
  <si>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</si>
  <si>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</si>
  <si>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</si>
  <si>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</si>
  <si>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</si>
  <si>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</si>
  <si>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</si>
  <si>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</si>
  <si>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</si>
  <si>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</si>
  <si>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</si>
  <si>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</si>
  <si>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</si>
  <si>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</si>
  <si>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</si>
  <si>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</si>
  <si>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</si>
  <si>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</si>
  <si>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</si>
  <si>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</si>
  <si>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</si>
  <si>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</si>
  <si>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</si>
  <si>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</si>
  <si>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</si>
  <si>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</si>
  <si>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</si>
  <si>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</si>
  <si>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</si>
  <si>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</si>
  <si>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</si>
  <si>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</si>
  <si>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</si>
  <si>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</si>
  <si>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</si>
  <si>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</si>
  <si>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</si>
  <si>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</si>
  <si>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</si>
  <si>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</si>
  <si>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</si>
  <si>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</si>
  <si>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</si>
  <si>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</si>
  <si>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</si>
  <si>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</si>
  <si>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</si>
  <si>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</si>
  <si>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</si>
  <si>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</si>
  <si>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</si>
  <si>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</si>
  <si>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</si>
  <si>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</si>
  <si>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</si>
  <si>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</si>
  <si>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</si>
  <si>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</si>
  <si>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</si>
  <si>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</si>
  <si>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</si>
  <si>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</si>
  <si>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</si>
  <si>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</si>
  <si>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</si>
  <si>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</si>
  <si>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</si>
  <si>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</si>
  <si>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</si>
  <si>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</si>
  <si>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</si>
  <si>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</si>
  <si>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</si>
  <si>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</si>
  <si>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</si>
  <si>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</si>
  <si>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</si>
  <si>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</si>
  <si>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</si>
  <si>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</si>
  <si>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</si>
  <si>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</si>
  <si>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</si>
  <si>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</si>
  <si>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</si>
  <si>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</si>
  <si>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</si>
  <si>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</si>
  <si>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</si>
  <si>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</si>
  <si>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</si>
  <si>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</si>
  <si>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</si>
  <si>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</si>
  <si>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</si>
  <si>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</si>
  <si>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</si>
  <si>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</si>
  <si>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</si>
  <si>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</si>
  <si>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</si>
  <si>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</si>
  <si>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</si>
  <si>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</si>
  <si>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</si>
  <si>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</si>
  <si>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</si>
  <si>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</si>
  <si>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</si>
  <si>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</si>
  <si>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</si>
  <si>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</si>
  <si>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</si>
  <si>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</si>
  <si>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</si>
  <si>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</si>
  <si>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</si>
  <si>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</si>
  <si>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</si>
  <si>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</si>
  <si>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</si>
  <si>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</si>
  <si>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</si>
  <si>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</si>
  <si>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</si>
  <si>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</si>
  <si>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</si>
  <si>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</si>
  <si>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</si>
  <si>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</si>
  <si>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</si>
  <si>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</si>
  <si>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</si>
  <si>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</si>
  <si>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</si>
  <si>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</si>
  <si>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</si>
  <si>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</si>
  <si>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</si>
  <si>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</si>
  <si>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</si>
  <si>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</si>
  <si>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</si>
  <si>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</si>
  <si>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</si>
  <si>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</si>
  <si>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</si>
  <si>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</si>
  <si>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</si>
  <si>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</si>
  <si>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</si>
  <si>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</si>
  <si>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</si>
  <si>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</si>
  <si>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</si>
  <si>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</si>
  <si>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</si>
  <si>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</si>
  <si>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</si>
  <si>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</si>
  <si>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</si>
  <si>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</si>
  <si>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</si>
  <si>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</si>
  <si>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</si>
  <si>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</si>
  <si>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</si>
  <si>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</si>
  <si>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</si>
  <si>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</si>
  <si>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</si>
  <si>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</si>
  <si>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</si>
  <si>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</si>
  <si>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</si>
  <si>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</si>
  <si>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</si>
  <si>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</si>
  <si>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</si>
  <si>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</si>
  <si>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</si>
  <si>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</si>
  <si>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</si>
  <si>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</si>
  <si>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</si>
  <si>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</si>
  <si>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</si>
  <si>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</si>
  <si>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</si>
  <si>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</si>
  <si>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</si>
  <si>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</si>
  <si>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</si>
  <si>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</si>
  <si>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</si>
  <si>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</si>
  <si>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</si>
  <si>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</si>
  <si>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</si>
  <si>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</si>
  <si>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</si>
  <si>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</si>
  <si>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</si>
  <si>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</si>
  <si>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</si>
  <si>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</si>
  <si>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</si>
  <si>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</si>
  <si>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</si>
  <si>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</si>
  <si>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</si>
  <si>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</si>
  <si>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</si>
  <si>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</si>
  <si>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</si>
  <si>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</si>
  <si>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</si>
  <si>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</si>
  <si>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</si>
  <si>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</si>
  <si>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</si>
  <si>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</si>
  <si>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</si>
  <si>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</si>
  <si>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</si>
  <si>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</si>
  <si>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</si>
  <si>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</si>
  <si>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</si>
  <si>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</si>
  <si>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</si>
  <si>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</si>
  <si>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</si>
  <si>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</si>
  <si>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</si>
  <si>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</si>
  <si>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</si>
  <si>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</si>
  <si>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</si>
  <si>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</si>
  <si>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</si>
  <si>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</si>
  <si>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</si>
  <si>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</si>
  <si>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</si>
  <si>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</si>
  <si>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</si>
  <si>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</si>
  <si>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</si>
  <si>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</si>
  <si>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</si>
  <si>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</si>
  <si>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</si>
  <si>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</si>
  <si>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</si>
  <si>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</si>
  <si>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</si>
  <si>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</si>
  <si>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</si>
  <si>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</si>
  <si>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</si>
  <si>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</si>
  <si>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</si>
  <si>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</si>
  <si>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</si>
  <si>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</si>
  <si>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</si>
  <si>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</si>
  <si>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</si>
  <si>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</si>
  <si>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</si>
  <si>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</si>
  <si>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</si>
  <si>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</si>
  <si>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</si>
  <si>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</si>
  <si>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</si>
  <si>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</si>
  <si>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</si>
  <si>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</si>
  <si>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</si>
  <si>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</si>
  <si>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</si>
  <si>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</si>
  <si>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</si>
  <si>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</si>
  <si>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</si>
  <si>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</si>
  <si>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</si>
  <si>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</si>
  <si>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</si>
  <si>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</si>
  <si>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</si>
  <si>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</si>
  <si>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</si>
  <si>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</si>
  <si>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</si>
  <si>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</si>
  <si>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</si>
  <si>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</si>
  <si>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</si>
  <si>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</si>
  <si>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</si>
  <si>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</si>
  <si>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</si>
  <si>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</si>
  <si>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</si>
  <si>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</si>
  <si>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</si>
  <si>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</si>
  <si>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</si>
  <si>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</si>
  <si>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</si>
  <si>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</si>
  <si>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</si>
  <si>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</si>
  <si>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</si>
  <si>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</si>
  <si>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</si>
  <si>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</si>
  <si>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</si>
  <si>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</si>
  <si>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</si>
  <si>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</si>
  <si>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</si>
  <si>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</si>
  <si>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</si>
  <si>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</si>
  <si>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</si>
  <si>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</si>
  <si>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</si>
  <si>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</si>
  <si>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</si>
  <si>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</si>
  <si>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</si>
  <si>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</si>
  <si>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</si>
  <si>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</si>
  <si>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</si>
  <si>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</si>
  <si>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</si>
  <si>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</si>
  <si>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</si>
  <si>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</si>
  <si>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</si>
  <si>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</si>
  <si>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</si>
  <si>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</si>
  <si>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</si>
  <si>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</si>
  <si>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</si>
  <si>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</si>
  <si>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</si>
  <si>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</si>
  <si>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</si>
  <si>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</si>
  <si>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</si>
  <si>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</si>
  <si>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</si>
  <si>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</si>
  <si>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</si>
  <si>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</si>
  <si>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</si>
  <si>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</si>
  <si>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</si>
  <si>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</si>
  <si>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</si>
  <si>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</si>
  <si>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</si>
  <si>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</si>
  <si>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</si>
  <si>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</si>
  <si>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</si>
  <si>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</si>
  <si>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</si>
  <si>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</si>
  <si>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</si>
  <si>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</si>
  <si>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</si>
  <si>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</si>
  <si>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</si>
  <si>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</si>
  <si>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</si>
  <si>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</si>
  <si>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</si>
  <si>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</si>
  <si>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</si>
  <si>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</si>
  <si>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</si>
  <si>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</si>
  <si>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</si>
  <si>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</si>
  <si>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</si>
  <si>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</si>
  <si>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</si>
  <si>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</si>
  <si>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</si>
  <si>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</si>
  <si>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</si>
  <si>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</si>
  <si>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</si>
  <si>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</si>
  <si>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</si>
  <si>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</si>
  <si>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</si>
  <si>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</si>
  <si>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</si>
  <si>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</si>
  <si>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</si>
  <si>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</si>
  <si>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</si>
  <si>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</si>
  <si>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</si>
  <si>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</si>
  <si>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</si>
  <si>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</si>
  <si>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</si>
  <si>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</si>
  <si>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</si>
  <si>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</si>
  <si>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</si>
  <si>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</si>
  <si>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</si>
  <si>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</si>
  <si>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</si>
  <si>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</si>
  <si>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</si>
  <si>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</si>
  <si>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</si>
  <si>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</si>
  <si>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</si>
  <si>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</si>
  <si>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</si>
  <si>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</si>
  <si>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</si>
  <si>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</si>
  <si>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</si>
  <si>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</si>
  <si>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</si>
  <si>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</si>
  <si>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</si>
  <si>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</si>
  <si>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</si>
  <si>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</si>
  <si>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</si>
  <si>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</si>
  <si>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</si>
  <si>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</si>
  <si>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</si>
  <si>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</si>
  <si>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</si>
  <si>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</si>
  <si>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</si>
  <si>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</si>
  <si>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</si>
  <si>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</si>
  <si>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</si>
  <si>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</si>
  <si>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</si>
  <si>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</si>
  <si>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</si>
  <si>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</si>
  <si>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</si>
  <si>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</si>
  <si>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</si>
  <si>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</si>
  <si>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</si>
  <si>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</si>
  <si>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</si>
  <si>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</si>
  <si>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</si>
  <si>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</si>
  <si>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</si>
  <si>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</si>
  <si>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</si>
  <si>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</si>
  <si>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</si>
  <si>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</si>
  <si>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</si>
  <si>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</si>
  <si>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</si>
  <si>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</si>
  <si>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</si>
  <si>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</si>
  <si>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</si>
  <si>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</si>
  <si>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</si>
  <si>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</si>
  <si>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</si>
  <si>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</si>
  <si>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</si>
  <si>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</si>
  <si>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</si>
  <si>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</si>
  <si>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</si>
  <si>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</si>
  <si>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</si>
  <si>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</si>
  <si>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</si>
  <si>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</si>
  <si>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</si>
  <si>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</si>
  <si>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</si>
  <si>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</si>
  <si>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</si>
  <si>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</si>
  <si>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</si>
  <si>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</si>
  <si>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</si>
  <si>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</si>
  <si>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</si>
  <si>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</si>
  <si>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</si>
  <si>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</si>
  <si>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</si>
  <si>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</si>
  <si>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</si>
  <si>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</si>
  <si>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</si>
  <si>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</si>
  <si>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</si>
  <si>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</si>
  <si>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</si>
  <si>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</si>
  <si>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</si>
  <si>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</si>
  <si>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</si>
  <si>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</si>
  <si>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</si>
  <si>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</si>
  <si>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</si>
  <si>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</si>
  <si>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</si>
  <si>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</si>
  <si>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</si>
  <si>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</si>
  <si>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</si>
  <si>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</si>
  <si>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</si>
  <si>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</si>
  <si>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</si>
  <si>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</si>
  <si>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</si>
  <si>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</si>
  <si>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</si>
  <si>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</si>
  <si>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</si>
  <si>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</si>
  <si>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</si>
  <si>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</si>
  <si>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</si>
  <si>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</si>
  <si>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</si>
  <si>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</si>
  <si>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</si>
  <si>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</si>
  <si>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</si>
  <si>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</si>
  <si>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</si>
  <si>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</si>
  <si>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</si>
  <si>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</si>
  <si>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</si>
  <si>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</si>
  <si>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</si>
  <si>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</si>
  <si>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</si>
  <si>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</si>
  <si>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</si>
  <si>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</si>
  <si>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</si>
  <si>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</si>
  <si>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</si>
  <si>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</si>
  <si>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</si>
  <si>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</si>
  <si>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</si>
  <si>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</si>
  <si>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</si>
  <si>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</si>
  <si>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</si>
  <si>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</si>
  <si>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</si>
  <si>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</si>
  <si>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</si>
  <si>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</si>
  <si>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</si>
  <si>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</si>
  <si>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</si>
  <si>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</si>
  <si>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</si>
  <si>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</si>
  <si>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</si>
  <si>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</si>
  <si>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</si>
  <si>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</si>
  <si>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</si>
  <si>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</si>
  <si>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</si>
  <si>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</si>
  <si>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</si>
  <si>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</si>
  <si>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</si>
  <si>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</si>
  <si>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</si>
  <si>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</si>
  <si>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</si>
  <si>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</si>
  <si>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</si>
  <si>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</si>
  <si>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</si>
  <si>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</si>
  <si>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</si>
  <si>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</si>
  <si>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</si>
  <si>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</si>
  <si>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</si>
  <si>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</si>
  <si>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</si>
  <si>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</si>
  <si>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</si>
  <si>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</si>
  <si>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</si>
  <si>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</si>
  <si>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</si>
  <si>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</si>
  <si>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</si>
  <si>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</si>
  <si>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</si>
  <si>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</si>
  <si>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</si>
  <si>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</si>
  <si>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</si>
  <si>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</si>
  <si>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</si>
  <si>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</si>
  <si>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</si>
  <si>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</si>
  <si>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</si>
  <si>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</si>
  <si>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</si>
  <si>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</si>
  <si>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</si>
  <si>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</si>
  <si>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</si>
  <si>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</si>
  <si>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</si>
  <si>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</si>
  <si>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</si>
  <si>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</si>
  <si>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</si>
  <si>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</si>
  <si>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</si>
  <si>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</si>
  <si>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</si>
  <si>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</si>
  <si>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</si>
  <si>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</si>
  <si>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</si>
  <si>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</si>
  <si>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</si>
  <si>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</si>
  <si>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</si>
  <si>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</si>
  <si>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</si>
  <si>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</si>
  <si>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</si>
  <si>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</si>
  <si>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</si>
  <si>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</si>
  <si>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</si>
  <si>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</si>
  <si>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</si>
  <si>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</si>
  <si>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</si>
  <si>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</si>
  <si>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</si>
  <si>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</si>
  <si>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</si>
  <si>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</si>
  <si>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</si>
  <si>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</si>
  <si>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</si>
  <si>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</si>
  <si>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</si>
  <si>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</si>
  <si>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</si>
  <si>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</si>
  <si>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</si>
  <si>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</si>
  <si>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</si>
  <si>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</si>
  <si>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</si>
  <si>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</si>
  <si>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</si>
  <si>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</si>
  <si>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</si>
  <si>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</si>
  <si>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</si>
  <si>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</si>
  <si>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</si>
  <si>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</si>
  <si>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</si>
  <si>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</si>
  <si>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</si>
  <si>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</si>
  <si>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</si>
  <si>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</si>
  <si>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</si>
  <si>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</si>
  <si>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</si>
  <si>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</si>
  <si>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</si>
  <si>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</si>
  <si>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</si>
  <si>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</si>
  <si>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</si>
  <si>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</si>
  <si>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</si>
  <si>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</si>
  <si>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</si>
  <si>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</si>
  <si>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</si>
  <si>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</si>
  <si>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</si>
  <si>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</si>
  <si>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</si>
  <si>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</si>
  <si>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</si>
  <si>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</si>
  <si>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</si>
  <si>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</si>
  <si>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</si>
  <si>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</si>
  <si>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</si>
  <si>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</si>
  <si>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</si>
  <si>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</si>
  <si>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</si>
  <si>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</si>
  <si>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</si>
  <si>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</si>
  <si>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</si>
  <si>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</si>
  <si>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</si>
  <si>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</si>
  <si>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</si>
  <si>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</si>
  <si>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</si>
  <si>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</si>
  <si>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</si>
  <si>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</si>
  <si>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</si>
  <si>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</si>
  <si>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</si>
  <si>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</si>
  <si>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</si>
  <si>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</si>
  <si>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</si>
  <si>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</si>
  <si>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</si>
  <si>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</si>
  <si>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</si>
  <si>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</si>
  <si>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</si>
  <si>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</si>
  <si>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</si>
  <si>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</si>
  <si>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</si>
  <si>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</si>
  <si>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</si>
  <si>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</si>
  <si>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</si>
  <si>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</si>
  <si>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</si>
  <si>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</si>
  <si>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</si>
  <si>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</si>
  <si>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</si>
  <si>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</si>
  <si>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</si>
  <si>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</si>
  <si>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</si>
  <si>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</si>
  <si>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</si>
  <si>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</si>
  <si>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</si>
  <si>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</si>
  <si>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</si>
  <si>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</si>
  <si>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</si>
  <si>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</si>
  <si>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</si>
  <si>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</si>
  <si>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</si>
  <si>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</si>
  <si>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</si>
  <si>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</si>
  <si>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</si>
  <si>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</si>
  <si>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</si>
  <si>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</si>
  <si>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</si>
  <si>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</si>
  <si>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</si>
  <si>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</si>
  <si>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</si>
  <si>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</si>
  <si>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</si>
  <si>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</si>
  <si>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</si>
  <si>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</si>
  <si>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</si>
  <si>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</si>
  <si>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</si>
  <si>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</si>
  <si>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</si>
  <si>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</si>
  <si>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</si>
  <si>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</si>
  <si>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</si>
  <si>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</si>
  <si>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</si>
  <si>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</si>
  <si>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</si>
  <si>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</si>
  <si>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</si>
  <si>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</si>
  <si>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</si>
  <si>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</si>
  <si>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</si>
  <si>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</si>
  <si>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</si>
  <si>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</si>
  <si>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</si>
  <si>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</si>
  <si>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</si>
  <si>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</si>
  <si>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</si>
  <si>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</si>
  <si>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</si>
  <si>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</si>
  <si>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</si>
  <si>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</si>
  <si>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</si>
  <si>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</si>
  <si>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</si>
  <si>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</si>
  <si>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</si>
  <si>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</si>
  <si>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</si>
  <si>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</si>
  <si>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</si>
  <si>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</si>
  <si>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</si>
  <si>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</si>
  <si>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</si>
  <si>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</si>
  <si>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</si>
  <si>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</si>
  <si>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</si>
  <si>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</si>
  <si>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</si>
  <si>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</si>
  <si>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</si>
  <si>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</si>
  <si>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</si>
  <si>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</si>
  <si>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</si>
  <si>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</si>
  <si>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</si>
  <si>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</si>
  <si>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</si>
  <si>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</si>
  <si>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</si>
  <si>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</si>
  <si>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</si>
  <si>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</si>
  <si>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</si>
  <si>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</si>
  <si>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</si>
  <si>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</si>
  <si>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</si>
  <si>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</si>
  <si>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</si>
  <si>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</si>
  <si>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</si>
  <si>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</si>
  <si>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</si>
  <si>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</si>
  <si>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</si>
  <si>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</si>
  <si>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</si>
  <si>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</si>
  <si>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</si>
  <si>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</si>
  <si>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</si>
  <si>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</si>
  <si>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</si>
  <si>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</si>
  <si>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</si>
  <si>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</si>
  <si>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</si>
  <si>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</si>
  <si>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</si>
  <si>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</si>
  <si>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</si>
  <si>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</si>
  <si>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</si>
  <si>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</si>
  <si>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</si>
  <si>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</si>
  <si>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</si>
  <si>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</si>
  <si>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</si>
  <si>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</si>
  <si>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</si>
  <si>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</si>
  <si>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</si>
  <si>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</si>
  <si>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</si>
  <si>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</si>
  <si>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</si>
  <si>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</si>
  <si>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</si>
  <si>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</si>
  <si>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</si>
  <si>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</si>
  <si>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</si>
  <si>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</si>
  <si>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</si>
  <si>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</si>
  <si>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</si>
  <si>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</si>
  <si>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</si>
  <si>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</si>
  <si>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</si>
  <si>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</si>
  <si>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</si>
  <si>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</si>
  <si>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</si>
  <si>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</si>
  <si>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</si>
  <si>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</si>
  <si>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</si>
  <si>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</si>
  <si>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</si>
  <si>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</si>
  <si>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</si>
  <si>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</si>
  <si>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</si>
  <si>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</si>
  <si>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</si>
  <si>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</si>
  <si>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</si>
  <si>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</si>
  <si>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</si>
  <si>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</si>
  <si>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</si>
  <si>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</si>
  <si>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</si>
  <si>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</si>
  <si>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</si>
  <si>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</si>
  <si>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</si>
  <si>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</si>
  <si>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</si>
  <si>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</si>
  <si>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</si>
  <si>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</si>
  <si>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</si>
  <si>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</si>
  <si>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</si>
  <si>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</si>
  <si>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</si>
  <si>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</si>
  <si>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</si>
  <si>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</si>
  <si>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</si>
  <si>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</si>
  <si>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</si>
  <si>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</si>
  <si>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</si>
  <si>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</si>
  <si>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</si>
  <si>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</si>
  <si>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</si>
  <si>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</si>
  <si>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</si>
  <si>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</si>
  <si>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</si>
  <si>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</si>
  <si>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</si>
  <si>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</si>
  <si>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</si>
  <si>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</si>
  <si>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</si>
  <si>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</si>
  <si>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</si>
  <si>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</si>
  <si>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</si>
  <si>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</si>
  <si>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</si>
  <si>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</si>
  <si>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</si>
  <si>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</si>
  <si>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</si>
  <si>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</si>
  <si>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</si>
  <si>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</si>
  <si>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</si>
  <si>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</si>
  <si>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</si>
  <si>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</si>
  <si>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</si>
  <si>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</si>
  <si>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</si>
  <si>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</si>
  <si>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</si>
  <si>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</si>
  <si>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</si>
  <si>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</si>
  <si>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</si>
  <si>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</si>
  <si>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</si>
  <si>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</si>
  <si>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</si>
  <si>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</si>
  <si>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</si>
  <si>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</si>
  <si>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</si>
  <si>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</si>
  <si>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</si>
  <si>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</si>
  <si>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</si>
  <si>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</si>
  <si>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</si>
  <si>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</si>
  <si>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</si>
  <si>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</si>
  <si>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</si>
  <si>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</si>
  <si>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</si>
  <si>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</si>
  <si>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</si>
  <si>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</si>
  <si>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</si>
  <si>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</si>
  <si>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</si>
  <si>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</si>
  <si>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</si>
  <si>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</si>
  <si>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</si>
  <si>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</si>
  <si>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</si>
  <si>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</si>
  <si>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</si>
  <si>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</si>
  <si>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</si>
  <si>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</si>
  <si>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</si>
  <si>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</si>
  <si>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</si>
  <si>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</si>
  <si>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</si>
  <si>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</si>
  <si>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</si>
  <si>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</si>
  <si>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</si>
  <si>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</si>
  <si>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</si>
  <si>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</si>
  <si>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</si>
  <si>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</si>
  <si>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</si>
  <si>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</si>
  <si>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</si>
  <si>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</si>
  <si>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</si>
  <si>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</si>
  <si>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</si>
  <si>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</si>
  <si>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</si>
  <si>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</si>
  <si>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</si>
  <si>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</si>
  <si>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</si>
  <si>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</si>
  <si>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</si>
  <si>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</si>
  <si>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</si>
  <si>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</si>
  <si>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</si>
  <si>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</si>
  <si>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</si>
  <si>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</si>
  <si>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</si>
  <si>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</si>
  <si>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</si>
  <si>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</si>
  <si>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</si>
  <si>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</si>
  <si>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</si>
  <si>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</si>
  <si>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</si>
  <si>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</si>
  <si>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</si>
  <si>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</si>
  <si>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</si>
  <si>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</si>
  <si>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</si>
  <si>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</si>
  <si>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</si>
  <si>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</si>
  <si>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</si>
  <si>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</si>
  <si>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</si>
  <si>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</si>
  <si>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</si>
  <si>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</si>
  <si>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</si>
  <si>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</si>
  <si>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</si>
  <si>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</si>
  <si>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</si>
  <si>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</si>
  <si>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</si>
  <si>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</si>
  <si>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</si>
  <si>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</si>
  <si>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</si>
  <si>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</si>
  <si>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</si>
  <si>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</si>
  <si>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</si>
  <si>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</si>
  <si>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</si>
  <si>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</si>
  <si>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</si>
  <si>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</si>
  <si>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</si>
  <si>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</si>
  <si>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</si>
  <si>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</si>
  <si>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</si>
  <si>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</si>
  <si>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</si>
  <si>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</si>
  <si>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</si>
  <si>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</si>
  <si>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</si>
  <si>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</si>
  <si>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</si>
  <si>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</si>
  <si>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</si>
  <si>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</si>
  <si>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</si>
  <si>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</si>
  <si>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</si>
  <si>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</si>
  <si>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</si>
  <si>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</si>
  <si>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</si>
  <si>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</si>
  <si>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</si>
  <si>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</si>
  <si>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</si>
  <si>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</si>
  <si>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</si>
  <si>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</si>
  <si>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</si>
  <si>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</si>
  <si>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</si>
  <si>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</si>
  <si>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</si>
  <si>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</si>
  <si>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</si>
  <si>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</si>
  <si>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</si>
  <si>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</si>
  <si>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</si>
  <si>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</si>
  <si>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</si>
  <si>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</si>
  <si>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</si>
  <si>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</si>
  <si>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</si>
  <si>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</si>
  <si>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</si>
  <si>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</si>
  <si>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</si>
  <si>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</si>
  <si>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</si>
  <si>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</si>
  <si>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</si>
  <si>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</si>
  <si>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</si>
  <si>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</si>
  <si>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</si>
  <si>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</si>
  <si>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</si>
  <si>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</si>
  <si>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</si>
  <si>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</si>
  <si>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</si>
  <si>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</si>
  <si>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</si>
  <si>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</si>
  <si>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</si>
  <si>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</si>
  <si>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</si>
  <si>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</si>
  <si>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</si>
  <si>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</si>
  <si>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</si>
  <si>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</si>
  <si>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</si>
  <si>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</si>
  <si>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</si>
  <si>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</si>
  <si>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</si>
  <si>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</si>
  <si>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</si>
  <si>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</si>
  <si>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</si>
  <si>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</si>
  <si>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</si>
  <si>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</si>
  <si>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</si>
  <si>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</si>
  <si>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</si>
  <si>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</si>
  <si>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</si>
  <si>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</si>
  <si>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</si>
  <si>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</si>
  <si>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</si>
  <si>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</si>
  <si>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</si>
  <si>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</si>
  <si>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</si>
  <si>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</si>
  <si>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</si>
  <si>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</si>
  <si>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</si>
  <si>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</si>
  <si>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</si>
  <si>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</si>
  <si>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</si>
  <si>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</si>
  <si>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</si>
  <si>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</si>
  <si>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</si>
  <si>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</si>
  <si>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</si>
  <si>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</si>
  <si>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</si>
  <si>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</si>
  <si>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</si>
  <si>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</si>
  <si>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</si>
  <si>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</si>
  <si>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</si>
  <si>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</si>
  <si>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</si>
  <si>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</si>
  <si>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</si>
  <si>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</si>
  <si>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</si>
  <si>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</si>
  <si>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</si>
  <si>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</si>
  <si>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</si>
  <si>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</si>
  <si>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</si>
  <si>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</si>
  <si>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</si>
  <si>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</si>
  <si>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</si>
  <si>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</si>
  <si>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</si>
  <si>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</si>
  <si>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</si>
  <si>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</si>
  <si>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</si>
  <si>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</si>
  <si>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</si>
  <si>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</si>
  <si>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</si>
  <si>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</si>
  <si>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</si>
  <si>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</si>
  <si>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</si>
  <si>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</si>
  <si>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</si>
  <si>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</si>
  <si>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</si>
  <si>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</si>
  <si>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</si>
  <si>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</si>
  <si>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</si>
  <si>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</si>
  <si>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</si>
  <si>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</si>
  <si>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</si>
  <si>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</si>
  <si>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</si>
  <si>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</si>
  <si>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</si>
  <si>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</si>
  <si>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</si>
  <si>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</si>
  <si>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</si>
  <si>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</si>
  <si>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</si>
  <si>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</si>
  <si>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</si>
  <si>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</si>
  <si>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</si>
  <si>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</si>
  <si>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</si>
  <si>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</si>
  <si>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</si>
  <si>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</si>
  <si>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</si>
  <si>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</si>
  <si>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</si>
  <si>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</si>
  <si>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</si>
  <si>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</si>
  <si>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</si>
  <si>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</si>
  <si>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</si>
  <si>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</si>
  <si>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</si>
  <si>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</si>
  <si>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</si>
  <si>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</si>
  <si>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</si>
  <si>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</si>
  <si>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</si>
  <si>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</si>
  <si>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</si>
  <si>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</si>
  <si>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</si>
  <si>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</si>
  <si>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</si>
  <si>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</si>
  <si>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</si>
  <si>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</si>
  <si>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</si>
  <si>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</si>
  <si>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</si>
  <si>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</si>
  <si>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</si>
  <si>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</si>
  <si>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</si>
  <si>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</si>
  <si>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</si>
  <si>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</si>
  <si>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</si>
  <si>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</si>
  <si>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</si>
  <si>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</si>
  <si>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</si>
  <si>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</si>
  <si>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</si>
  <si>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</si>
  <si>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</si>
  <si>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</si>
  <si>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</si>
  <si>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</si>
  <si>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</si>
  <si>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</si>
  <si>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</si>
  <si>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</si>
  <si>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</si>
  <si>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</si>
  <si>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</si>
  <si>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</si>
  <si>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</si>
  <si>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</si>
  <si>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</si>
  <si>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</si>
  <si>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</si>
  <si>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</si>
  <si>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</si>
  <si>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</si>
  <si>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</si>
  <si>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</si>
  <si>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</si>
  <si>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</si>
  <si>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</si>
  <si>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</si>
  <si>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</si>
  <si>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</si>
  <si>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</si>
  <si>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</si>
  <si>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</si>
  <si>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</si>
  <si>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</si>
  <si>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</si>
  <si>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</si>
  <si>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</si>
  <si>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</si>
  <si>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</si>
  <si>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</si>
  <si>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</si>
  <si>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</si>
  <si>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</si>
  <si>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</si>
  <si>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</si>
  <si>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</si>
  <si>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</si>
  <si>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</si>
  <si>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</si>
  <si>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</si>
  <si>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</si>
  <si>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</si>
  <si>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</si>
  <si>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</si>
  <si>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</si>
  <si>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</si>
  <si>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</si>
  <si>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</si>
  <si>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</si>
  <si>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</si>
  <si>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</si>
  <si>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</si>
  <si>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</si>
  <si>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</si>
  <si>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</si>
  <si>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</si>
  <si>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</si>
  <si>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</si>
  <si>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</si>
  <si>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</si>
  <si>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</si>
  <si>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</si>
  <si>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</si>
  <si>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</si>
  <si>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</si>
  <si>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</si>
  <si>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</si>
  <si>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</si>
  <si>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</si>
  <si>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</si>
  <si>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</si>
  <si>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</si>
  <si>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</si>
  <si>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</si>
  <si>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</si>
  <si>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</si>
  <si>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</si>
  <si>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</si>
  <si>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</si>
  <si>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</si>
  <si>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</si>
  <si>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</si>
  <si>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</si>
  <si>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</si>
  <si>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</si>
  <si>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</si>
  <si>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</si>
  <si>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</si>
  <si>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</si>
  <si>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</si>
  <si>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</si>
  <si>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</si>
  <si>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</si>
  <si>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</si>
  <si>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</si>
  <si>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</si>
  <si>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</si>
  <si>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</si>
  <si>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</si>
  <si>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</si>
  <si>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</si>
  <si>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</si>
  <si>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</si>
  <si>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</si>
  <si>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</si>
  <si>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</si>
  <si>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</si>
  <si>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</si>
  <si>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</si>
  <si>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</si>
  <si>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</si>
  <si>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</si>
  <si>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</si>
  <si>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</si>
  <si>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</si>
  <si>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</si>
  <si>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</si>
  <si>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</si>
  <si>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</si>
  <si>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</si>
  <si>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</si>
  <si>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</si>
  <si>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</si>
  <si>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</si>
  <si>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</si>
  <si>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</si>
  <si>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</si>
  <si>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</si>
  <si>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</si>
  <si>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</si>
  <si>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</si>
  <si>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</si>
  <si>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</si>
  <si>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</si>
  <si>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</si>
  <si>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</si>
  <si>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</si>
  <si>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</si>
  <si>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</si>
  <si>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</si>
  <si>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</si>
  <si>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</si>
  <si>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</si>
  <si>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</si>
  <si>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</si>
  <si>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</si>
  <si>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</si>
  <si>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</si>
  <si>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</si>
  <si>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</si>
  <si>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</si>
  <si>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</si>
  <si>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</si>
  <si>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</si>
  <si>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</si>
  <si>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</si>
  <si>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</si>
  <si>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</si>
  <si>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</si>
  <si>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</si>
  <si>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</si>
  <si>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</si>
  <si>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</si>
  <si>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</si>
  <si>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</si>
  <si>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</si>
  <si>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</si>
  <si>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</si>
  <si>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</si>
  <si>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</si>
  <si>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</si>
  <si>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</si>
  <si>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</si>
  <si>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</si>
  <si>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</si>
  <si>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</si>
  <si>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</si>
  <si>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</si>
  <si>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</si>
  <si>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</si>
  <si>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</si>
  <si>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</si>
  <si>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</si>
  <si>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</si>
  <si>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</si>
  <si>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</si>
  <si>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</si>
  <si>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</si>
  <si>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</si>
  <si>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</si>
  <si>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</si>
  <si>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</si>
  <si>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</si>
  <si>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</si>
  <si>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</si>
  <si>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</si>
  <si>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</si>
  <si>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</si>
  <si>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</si>
  <si>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</si>
  <si>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</si>
  <si>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</si>
  <si>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</si>
  <si>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</si>
  <si>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</si>
  <si>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</si>
  <si>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</si>
  <si>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</si>
  <si>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</si>
  <si>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</si>
  <si>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</si>
  <si>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</si>
  <si>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</si>
  <si>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</si>
  <si>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</si>
  <si>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</si>
  <si>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</si>
  <si>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</si>
  <si>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</si>
  <si>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</si>
  <si>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</si>
  <si>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</si>
  <si>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</si>
  <si>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</si>
  <si>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</si>
  <si>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</si>
  <si>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</si>
  <si>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</si>
  <si>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</si>
  <si>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</si>
  <si>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</si>
  <si>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</si>
  <si>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</si>
  <si>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</si>
  <si>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</si>
  <si>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</si>
  <si>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</si>
  <si>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</si>
  <si>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</si>
  <si>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</si>
  <si>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</si>
  <si>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</si>
  <si>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</si>
  <si>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</si>
  <si>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</si>
  <si>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</si>
  <si>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</si>
  <si>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</si>
  <si>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</si>
  <si>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</si>
  <si>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</si>
  <si>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</si>
  <si>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</si>
  <si>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</si>
  <si>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</si>
  <si>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</si>
  <si>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</si>
  <si>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</si>
  <si>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</si>
  <si>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</si>
  <si>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</si>
  <si>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</si>
  <si>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</si>
  <si>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</si>
  <si>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</si>
  <si>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</si>
  <si>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</si>
  <si>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</si>
  <si>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</si>
  <si>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</si>
  <si>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</si>
  <si>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</si>
  <si>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</si>
  <si>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</si>
  <si>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</si>
  <si>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</si>
  <si>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</si>
  <si>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</si>
  <si>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</si>
  <si>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</si>
  <si>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</si>
  <si>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</si>
  <si>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</si>
  <si>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</si>
  <si>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</si>
  <si>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</si>
  <si>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</si>
  <si>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</si>
  <si>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</si>
  <si>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</si>
  <si>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</si>
  <si>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</si>
  <si>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</si>
  <si>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</si>
  <si>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</si>
  <si>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</si>
  <si>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</si>
  <si>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</si>
  <si>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</si>
  <si>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</si>
  <si>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</si>
  <si>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</si>
  <si>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</si>
  <si>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</si>
  <si>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</si>
  <si>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</si>
  <si>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</si>
  <si>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</si>
  <si>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</si>
  <si>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</si>
  <si>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</si>
  <si>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</si>
  <si>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</si>
  <si>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</si>
  <si>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</si>
  <si>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</si>
  <si>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</si>
  <si>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</si>
  <si>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</si>
  <si>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</si>
  <si>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</si>
  <si>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</si>
  <si>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</si>
  <si>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</si>
  <si>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</si>
  <si>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</si>
  <si>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</si>
  <si>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</si>
  <si>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</si>
  <si>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</si>
  <si>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</si>
  <si>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</si>
  <si>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</si>
  <si>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</si>
  <si>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</si>
  <si>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</si>
  <si>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</si>
  <si>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</si>
  <si>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</si>
  <si>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</si>
  <si>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</si>
  <si>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</si>
  <si>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</si>
  <si>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</si>
  <si>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</si>
  <si>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</si>
  <si>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</si>
  <si>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</si>
  <si>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</si>
  <si>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</si>
  <si>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</si>
  <si>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</si>
  <si>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</si>
  <si>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</si>
  <si>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</si>
  <si>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</si>
  <si>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</si>
  <si>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</si>
  <si>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</si>
  <si>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</si>
  <si>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</si>
  <si>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</si>
  <si>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</si>
  <si>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</si>
  <si>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</si>
  <si>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</si>
  <si>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</si>
  <si>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</si>
  <si>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</si>
  <si>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</si>
  <si>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</si>
  <si>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</si>
  <si>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</si>
  <si>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</si>
  <si>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</si>
  <si>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</si>
  <si>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</si>
  <si>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</si>
  <si>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</si>
  <si>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</si>
  <si>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</si>
  <si>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</si>
  <si>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</si>
  <si>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</si>
  <si>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</si>
  <si>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</si>
  <si>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</si>
  <si>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</si>
  <si>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</si>
  <si>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</si>
  <si>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</si>
  <si>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</si>
  <si>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</si>
  <si>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</si>
  <si>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</si>
  <si>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</si>
  <si>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</si>
  <si>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</si>
  <si>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</si>
  <si>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</si>
  <si>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</si>
  <si>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</si>
  <si>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</si>
  <si>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</si>
  <si>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</si>
  <si>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</si>
  <si>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</si>
  <si>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</si>
  <si>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</si>
  <si>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</si>
  <si>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</si>
  <si>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</si>
  <si>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</si>
  <si>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</si>
  <si>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</si>
  <si>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</si>
  <si>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</si>
  <si>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</si>
  <si>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</si>
  <si>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</si>
  <si>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</si>
  <si>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</si>
  <si>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</si>
  <si>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</si>
  <si>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</si>
  <si>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</si>
  <si>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</si>
  <si>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</si>
  <si>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</si>
  <si>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</si>
  <si>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</si>
  <si>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</si>
  <si>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</si>
  <si>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</si>
  <si>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</si>
  <si>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</si>
  <si>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</si>
  <si>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</si>
  <si>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</si>
  <si>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</si>
  <si>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</si>
  <si>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</si>
  <si>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</si>
  <si>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</si>
  <si>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</si>
  <si>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</si>
  <si>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</si>
  <si>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</si>
  <si>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</si>
  <si>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</si>
  <si>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</si>
  <si>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</si>
  <si>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</si>
  <si>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</si>
  <si>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</si>
  <si>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</si>
  <si>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</si>
  <si>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</si>
  <si>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</si>
  <si>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</si>
  <si>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</si>
  <si>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</si>
  <si>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</si>
  <si>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</si>
  <si>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</si>
  <si>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</si>
  <si>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</si>
  <si>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</si>
  <si>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</si>
  <si>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</si>
  <si>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</si>
  <si>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</si>
  <si>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</si>
  <si>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</si>
  <si>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</si>
  <si>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</si>
  <si>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</si>
  <si>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</si>
  <si>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</si>
  <si>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</si>
  <si>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</si>
  <si>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</si>
  <si>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</si>
  <si>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</si>
  <si>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</si>
  <si>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</si>
  <si>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</si>
  <si>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</si>
  <si>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</si>
  <si>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</si>
  <si>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</si>
  <si>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</si>
  <si>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</si>
  <si>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</si>
  <si>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</si>
  <si>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</si>
  <si>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</si>
  <si>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</si>
  <si>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</si>
  <si>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</si>
  <si>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</si>
  <si>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</si>
  <si>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</si>
  <si>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</si>
  <si>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</si>
  <si>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</si>
  <si>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</si>
  <si>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</si>
  <si>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</si>
  <si>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</si>
  <si>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</si>
  <si>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</si>
  <si>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</si>
  <si>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</si>
  <si>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</si>
  <si>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</si>
  <si>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</si>
  <si>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</si>
  <si>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</si>
  <si>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</si>
  <si>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</si>
  <si>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</si>
  <si>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</si>
  <si>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</si>
  <si>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</si>
  <si>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</si>
  <si>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</si>
  <si>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</si>
  <si>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</si>
  <si>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</si>
  <si>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</si>
  <si>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</si>
  <si>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</si>
  <si>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</si>
  <si>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</si>
  <si>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</si>
  <si>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</si>
  <si>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</si>
  <si>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</si>
  <si>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</si>
  <si>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</si>
  <si>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</si>
  <si>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</si>
  <si>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</si>
  <si>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</si>
  <si>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</si>
  <si>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</si>
  <si>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</si>
  <si>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</si>
  <si>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</si>
  <si>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</si>
  <si>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</si>
  <si>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</si>
  <si>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</si>
  <si>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</si>
  <si>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</si>
  <si>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</si>
  <si>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</si>
  <si>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</si>
  <si>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</si>
  <si>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</si>
  <si>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</si>
  <si>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</si>
  <si>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</si>
  <si>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</si>
  <si>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</si>
  <si>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</si>
  <si>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</si>
  <si>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</si>
  <si>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</si>
  <si>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</si>
  <si>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</si>
  <si>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</si>
  <si>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</si>
  <si>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</si>
  <si>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</si>
  <si>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</si>
  <si>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</si>
  <si>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</si>
  <si>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</si>
  <si>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</si>
  <si>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</si>
  <si>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</si>
  <si>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</si>
  <si>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</si>
  <si>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</si>
  <si>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</si>
  <si>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</si>
  <si>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</si>
  <si>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</si>
  <si>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</si>
  <si>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</si>
  <si>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</si>
  <si>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</si>
  <si>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</si>
  <si>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</si>
  <si>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</si>
  <si>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</si>
  <si>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</si>
  <si>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</si>
  <si>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</si>
  <si>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</si>
  <si>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</si>
  <si>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</si>
  <si>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</si>
  <si>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</si>
  <si>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</si>
  <si>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</si>
  <si>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</si>
  <si>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</si>
  <si>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</si>
  <si>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</si>
  <si>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</si>
  <si>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</si>
  <si>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</si>
  <si>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</si>
  <si>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</si>
  <si>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</si>
  <si>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</si>
  <si>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</si>
  <si>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</si>
  <si>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</si>
  <si>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</si>
  <si>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</si>
  <si>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</si>
  <si>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</si>
  <si>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</si>
  <si>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</si>
  <si>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</si>
  <si>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</si>
  <si>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</si>
  <si>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</si>
  <si>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</si>
  <si>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</si>
  <si>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</si>
  <si>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</si>
  <si>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</si>
  <si>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</si>
  <si>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</si>
  <si>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</si>
  <si>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</si>
  <si>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</si>
  <si>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</si>
  <si>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</si>
  <si>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</si>
  <si>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</si>
  <si>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</si>
  <si>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</si>
  <si>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</si>
  <si>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</si>
  <si>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</si>
  <si>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</si>
  <si>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</si>
  <si>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</si>
  <si>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</si>
  <si>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</si>
  <si>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</si>
  <si>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</si>
  <si>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</si>
  <si>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</si>
  <si>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</si>
  <si>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</si>
  <si>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</si>
  <si>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</si>
  <si>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</si>
  <si>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</si>
  <si>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</si>
  <si>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</si>
  <si>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</si>
  <si>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</si>
  <si>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</si>
  <si>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</si>
  <si>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</si>
  <si>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</si>
  <si>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</si>
  <si>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</si>
  <si>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</si>
  <si>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</si>
  <si>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</si>
  <si>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</si>
  <si>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</si>
  <si>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</si>
  <si>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</si>
  <si>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</si>
  <si>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</si>
  <si>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</si>
  <si>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</si>
  <si>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</si>
  <si>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</si>
  <si>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</si>
  <si>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</si>
  <si>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</si>
  <si>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</si>
  <si>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</si>
  <si>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</si>
  <si>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</si>
  <si>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</si>
  <si>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</si>
  <si>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</si>
  <si>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</si>
  <si>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</si>
  <si>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</si>
  <si>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</si>
  <si>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</si>
  <si>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</si>
  <si>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</si>
  <si>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</si>
  <si>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</si>
  <si>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</si>
  <si>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</si>
  <si>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</si>
  <si>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</si>
  <si>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</si>
  <si>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</si>
  <si>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</si>
  <si>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</si>
  <si>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</si>
  <si>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</si>
  <si>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</si>
  <si>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</si>
  <si>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</si>
  <si>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</si>
  <si>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</si>
  <si>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</si>
  <si>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</si>
  <si>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</si>
  <si>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</si>
  <si>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</si>
  <si>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</si>
  <si>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</si>
  <si>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</si>
  <si>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</si>
  <si>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</si>
  <si>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</si>
  <si>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</si>
  <si>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</si>
  <si>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</si>
  <si>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</si>
  <si>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</si>
  <si>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</si>
  <si>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</si>
  <si>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</si>
  <si>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</si>
  <si>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</si>
  <si>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</si>
  <si>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</si>
  <si>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</si>
  <si>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</si>
  <si>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</si>
  <si>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</si>
  <si>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</si>
  <si>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</si>
  <si>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</si>
  <si>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</si>
  <si>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</si>
  <si>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</si>
  <si>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</si>
  <si>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</si>
  <si>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</si>
  <si>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</si>
  <si>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</si>
  <si>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</si>
  <si>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</si>
  <si>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</si>
  <si>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</si>
  <si>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</si>
  <si>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</si>
  <si>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</si>
  <si>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</si>
  <si>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</si>
  <si>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</si>
  <si>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</si>
  <si>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</si>
  <si>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</si>
  <si>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</si>
  <si>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</si>
  <si>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</si>
  <si>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</si>
  <si>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</si>
  <si>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</si>
  <si>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</si>
  <si>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</si>
  <si>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</si>
  <si>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</si>
  <si>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</si>
  <si>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</si>
  <si>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</si>
  <si>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</si>
  <si>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</si>
  <si>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</si>
  <si>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</si>
  <si>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</si>
  <si>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</si>
  <si>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</si>
  <si>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</si>
  <si>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</si>
  <si>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</si>
  <si>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</si>
  <si>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</si>
  <si>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</si>
  <si>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</si>
  <si>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</si>
  <si>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</si>
  <si>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</si>
  <si>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</si>
  <si>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</si>
  <si>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</si>
  <si>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</si>
  <si>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</si>
  <si>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</si>
  <si>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</si>
  <si>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</si>
  <si>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</si>
  <si>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</si>
  <si>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</si>
  <si>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</si>
  <si>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</si>
  <si>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</si>
  <si>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</si>
  <si>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</si>
  <si>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</si>
  <si>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</si>
  <si>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</si>
  <si>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</si>
  <si>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</si>
  <si>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</si>
  <si>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</si>
  <si>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</si>
  <si>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</si>
  <si>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</si>
  <si>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</si>
  <si>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</si>
  <si>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</si>
  <si>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</si>
  <si>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</si>
  <si>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</si>
  <si>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</si>
  <si>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</si>
  <si>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</si>
  <si>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</si>
  <si>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</si>
  <si>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</si>
  <si>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</si>
  <si>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</si>
  <si>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</si>
  <si>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</si>
  <si>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</si>
  <si>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</si>
  <si>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</si>
  <si>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</si>
  <si>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</si>
  <si>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</si>
  <si>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</si>
  <si>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</si>
  <si>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</si>
  <si>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</si>
  <si>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</si>
  <si>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</si>
  <si>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</si>
  <si>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</si>
  <si>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</si>
  <si>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</si>
  <si>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</si>
  <si>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</si>
  <si>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</si>
  <si>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</si>
  <si>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</si>
  <si>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</si>
  <si>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</si>
  <si>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</si>
  <si>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</si>
  <si>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</si>
  <si>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</si>
  <si>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</si>
  <si>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</si>
  <si>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</si>
  <si>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</si>
  <si>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</si>
  <si>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</si>
  <si>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</si>
  <si>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</si>
  <si>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</si>
  <si>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</si>
  <si>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</si>
  <si>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</si>
  <si>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</si>
  <si>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</si>
  <si>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</si>
  <si>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</si>
  <si>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</si>
  <si>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</si>
  <si>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</si>
  <si>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</si>
  <si>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</si>
  <si>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</si>
  <si>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</si>
  <si>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</si>
  <si>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</si>
  <si>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</si>
  <si>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</si>
  <si>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</si>
  <si>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</si>
  <si>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</si>
  <si>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</si>
  <si>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</si>
  <si>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</si>
  <si>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</si>
  <si>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</si>
  <si>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</si>
  <si>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</si>
  <si>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</si>
  <si>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</si>
  <si>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</si>
  <si>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</si>
  <si>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</si>
  <si>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</si>
  <si>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</si>
  <si>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</si>
  <si>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</si>
  <si>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</si>
  <si>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</si>
  <si>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</si>
  <si>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</si>
  <si>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</si>
  <si>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</si>
  <si>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</si>
  <si>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</si>
  <si>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</si>
  <si>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</si>
  <si>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</si>
  <si>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</si>
  <si>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</si>
  <si>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</si>
  <si>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</si>
  <si>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</si>
  <si>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</si>
  <si>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</si>
  <si>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</si>
  <si>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</si>
  <si>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</si>
  <si>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</si>
  <si>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</si>
  <si>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</si>
  <si>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</si>
  <si>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</si>
  <si>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</si>
  <si>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</si>
  <si>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</si>
  <si>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</si>
  <si>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</si>
  <si>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</si>
  <si>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</si>
  <si>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</si>
  <si>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</si>
  <si>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</si>
  <si>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</si>
  <si>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</si>
  <si>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</si>
  <si>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</si>
  <si>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</si>
  <si>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</si>
  <si>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</si>
  <si>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</si>
  <si>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</si>
  <si>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</si>
  <si>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</si>
  <si>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</si>
  <si>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</si>
  <si>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</si>
  <si>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</si>
  <si>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</si>
  <si>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</si>
  <si>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</si>
  <si>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</si>
  <si>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</si>
  <si>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</si>
  <si>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</si>
  <si>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</si>
  <si>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</si>
  <si>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</si>
  <si>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</si>
  <si>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</si>
  <si>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</si>
  <si>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</si>
  <si>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</si>
  <si>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</si>
  <si>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</si>
  <si>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</si>
  <si>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</si>
  <si>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</si>
  <si>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</si>
  <si>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</si>
  <si>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</si>
  <si>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</si>
  <si>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</si>
  <si>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</si>
  <si>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</si>
  <si>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</si>
  <si>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</si>
  <si>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</si>
  <si>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</si>
  <si>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</si>
  <si>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</si>
  <si>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</si>
  <si>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</si>
  <si>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</si>
  <si>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</si>
  <si>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</si>
  <si>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</si>
  <si>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</si>
  <si>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</si>
  <si>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</si>
  <si>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</si>
  <si>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</si>
  <si>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</si>
  <si>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</si>
  <si>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</si>
  <si>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</si>
  <si>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</si>
  <si>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</si>
  <si>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</si>
  <si>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</si>
  <si>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</si>
  <si>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</si>
  <si>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</si>
  <si>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</si>
  <si>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</si>
  <si>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</si>
  <si>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</si>
  <si>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</si>
  <si>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</si>
  <si>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</si>
  <si>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</si>
  <si>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</si>
  <si>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</si>
  <si>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</si>
  <si>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</si>
  <si>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</si>
  <si>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</si>
  <si>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</si>
  <si>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</si>
  <si>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</si>
  <si>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</si>
  <si>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</si>
  <si>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</si>
  <si>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</si>
  <si>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</si>
  <si>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</si>
  <si>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</si>
  <si>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</si>
  <si>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</si>
  <si>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</si>
  <si>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</si>
  <si>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</si>
  <si>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</si>
  <si>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</si>
  <si>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</si>
  <si>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</si>
  <si>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</si>
  <si>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</si>
  <si>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</si>
  <si>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</si>
  <si>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</si>
  <si>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</si>
  <si>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</si>
  <si>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</si>
  <si>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</si>
  <si>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</si>
  <si>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</si>
  <si>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</si>
  <si>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</si>
  <si>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</si>
  <si>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</si>
  <si>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</si>
  <si>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</si>
  <si>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</si>
  <si>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</si>
  <si>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</si>
  <si>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</si>
  <si>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</si>
  <si>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</si>
  <si>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</si>
  <si>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</si>
  <si>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</si>
  <si>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</si>
  <si>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</si>
  <si>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</si>
  <si>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</si>
  <si>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</si>
  <si>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</si>
  <si>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</si>
  <si>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</si>
  <si>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</si>
  <si>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</si>
  <si>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</si>
  <si>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</si>
  <si>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</si>
  <si>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</si>
  <si>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</si>
  <si>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</si>
  <si>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</si>
  <si>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</si>
  <si>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</si>
  <si>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</si>
  <si>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</si>
  <si>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</si>
  <si>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</si>
  <si>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</si>
  <si>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</si>
  <si>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</si>
  <si>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</si>
  <si>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</si>
  <si>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</si>
  <si>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</si>
  <si>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</si>
  <si>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</si>
  <si>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</si>
  <si>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</si>
  <si>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</si>
  <si>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</si>
  <si>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</si>
  <si>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</si>
  <si>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</si>
  <si>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</si>
  <si>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</si>
  <si>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</si>
  <si>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</si>
  <si>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</si>
  <si>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</si>
  <si>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</si>
  <si>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</si>
  <si>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</si>
  <si>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</si>
  <si>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</si>
  <si>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</si>
  <si>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</si>
  <si>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</si>
  <si>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</si>
  <si>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</si>
  <si>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</si>
  <si>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</si>
  <si>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</si>
  <si>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</si>
  <si>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</si>
  <si>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</si>
  <si>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</si>
  <si>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</si>
  <si>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</si>
  <si>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</si>
  <si>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</si>
  <si>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</si>
  <si>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</si>
  <si>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</si>
  <si>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</si>
  <si>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</si>
  <si>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</si>
  <si>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</si>
  <si>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</si>
  <si>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</si>
  <si>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</si>
  <si>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</si>
  <si>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</si>
  <si>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</si>
  <si>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</si>
  <si>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</si>
  <si>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</si>
  <si>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</si>
  <si>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</si>
  <si>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</si>
  <si>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</si>
  <si>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</si>
  <si>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</si>
  <si>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</si>
  <si>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</si>
  <si>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</si>
  <si>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</si>
  <si>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</si>
  <si>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</si>
  <si>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</si>
  <si>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</si>
  <si>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</si>
  <si>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</si>
  <si>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</si>
  <si>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</si>
  <si>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</si>
  <si>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</si>
  <si>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</si>
  <si>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</si>
  <si>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</si>
  <si>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</si>
  <si>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</si>
  <si>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</si>
  <si>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</si>
  <si>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</si>
  <si>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</si>
  <si>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</si>
  <si>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</si>
  <si>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</si>
  <si>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</si>
  <si>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</si>
  <si>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</si>
  <si>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</si>
  <si>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</si>
  <si>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</si>
  <si>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</si>
  <si>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</si>
  <si>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</si>
  <si>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</si>
  <si>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</si>
  <si>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</si>
  <si>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</si>
  <si>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</si>
  <si>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</si>
  <si>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</si>
  <si>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</si>
  <si>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</si>
  <si>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</si>
  <si>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</si>
  <si>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</si>
  <si>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</si>
  <si>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</si>
  <si>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</si>
  <si>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</si>
  <si>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</si>
  <si>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</si>
  <si>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</si>
  <si>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</si>
  <si>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</si>
  <si>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</si>
  <si>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</si>
  <si>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</si>
  <si>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</si>
  <si>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</si>
  <si>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</si>
  <si>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</si>
  <si>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</si>
  <si>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</si>
  <si>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</si>
  <si>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</si>
  <si>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</si>
  <si>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</si>
  <si>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</si>
  <si>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</si>
  <si>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</si>
  <si>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</si>
  <si>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</si>
  <si>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</si>
  <si>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</si>
  <si>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</si>
  <si>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</si>
  <si>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</si>
  <si>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</si>
  <si>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</si>
  <si>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</si>
  <si>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</si>
  <si>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</si>
  <si>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</si>
  <si>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</si>
  <si>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</si>
  <si>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</si>
  <si>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</si>
  <si>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</si>
  <si>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</si>
  <si>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</si>
  <si>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</si>
  <si>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</si>
  <si>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</si>
  <si>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</si>
  <si>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</si>
  <si>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</si>
  <si>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</si>
  <si>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</si>
  <si>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</si>
  <si>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</si>
  <si>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</si>
  <si>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</si>
  <si>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</si>
  <si>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</si>
  <si>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</si>
  <si>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</si>
  <si>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</si>
  <si>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</si>
  <si>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</si>
  <si>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</si>
  <si>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</si>
  <si>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</si>
  <si>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</si>
  <si>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</si>
  <si>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</si>
  <si>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</si>
  <si>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</si>
  <si>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</si>
  <si>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</si>
  <si>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</si>
  <si>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</si>
  <si>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</si>
  <si>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</si>
  <si>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</si>
  <si>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</si>
  <si>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</si>
  <si>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</si>
  <si>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</si>
  <si>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</si>
  <si>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</si>
  <si>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</si>
  <si>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</si>
  <si>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</si>
  <si>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</si>
  <si>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</si>
  <si>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</si>
  <si>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</si>
  <si>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</si>
  <si>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</si>
  <si>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</si>
  <si>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</si>
  <si>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</si>
  <si>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</si>
  <si>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</si>
  <si>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</si>
  <si>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</si>
  <si>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</si>
  <si>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</si>
  <si>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</si>
  <si>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</si>
  <si>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</si>
  <si>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</si>
  <si>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</si>
  <si>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</si>
  <si>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</si>
  <si>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</si>
  <si>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</si>
  <si>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</si>
  <si>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</si>
  <si>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</si>
  <si>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</si>
  <si>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</si>
  <si>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</si>
  <si>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</si>
  <si>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</si>
  <si>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</si>
  <si>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</si>
  <si>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</si>
  <si>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</si>
  <si>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</si>
  <si>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</si>
  <si>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</si>
  <si>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</si>
  <si>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</si>
  <si>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</si>
  <si>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</si>
  <si>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</si>
  <si>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</si>
  <si>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</si>
  <si>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</si>
  <si>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</si>
  <si>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</si>
  <si>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</si>
  <si>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</si>
  <si>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</si>
  <si>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</si>
  <si>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</si>
  <si>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</si>
  <si>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</si>
  <si>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</si>
  <si>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</si>
  <si>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</si>
  <si>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</si>
  <si>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</si>
  <si>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</si>
  <si>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</si>
  <si>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</si>
  <si>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</si>
  <si>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</si>
  <si>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</si>
  <si>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</si>
  <si>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</si>
  <si>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</si>
  <si>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</si>
  <si>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</si>
  <si>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</si>
  <si>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</si>
  <si>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</si>
  <si>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</si>
  <si>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</si>
  <si>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</si>
  <si>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</si>
  <si>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</si>
  <si>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</si>
  <si>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</si>
  <si>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</si>
  <si>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</si>
  <si>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</si>
  <si>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</si>
  <si>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</si>
  <si>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</si>
  <si>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</si>
  <si>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</si>
  <si>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</si>
  <si>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</si>
  <si>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</si>
  <si>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</si>
  <si>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</si>
  <si>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</si>
  <si>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</si>
  <si>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</si>
  <si>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</si>
  <si>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</si>
  <si>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</si>
  <si>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</si>
  <si>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</si>
  <si>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</si>
  <si>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</si>
  <si>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</si>
  <si>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</si>
  <si>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</si>
  <si>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</si>
  <si>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</si>
  <si>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</si>
  <si>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</si>
  <si>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</si>
  <si>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</si>
  <si>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</si>
  <si>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</si>
  <si>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</si>
  <si>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</si>
  <si>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</si>
  <si>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</si>
  <si>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</si>
  <si>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</si>
  <si>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</si>
  <si>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</si>
  <si>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</si>
  <si>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</si>
  <si>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</si>
  <si>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</si>
  <si>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</si>
  <si>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</si>
  <si>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</si>
  <si>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</si>
  <si>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</si>
  <si>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</si>
  <si>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</si>
  <si>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</si>
  <si>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</si>
  <si>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</si>
  <si>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</si>
  <si>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</si>
  <si>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</si>
  <si>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</si>
  <si>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</si>
  <si>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</si>
  <si>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</si>
  <si>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</si>
  <si>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</si>
  <si>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</si>
  <si>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</si>
  <si>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</si>
  <si>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</si>
  <si>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</si>
  <si>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</si>
  <si>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</si>
  <si>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</si>
  <si>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</si>
  <si>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</si>
  <si>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</si>
  <si>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</si>
  <si>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</si>
  <si>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</si>
  <si>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</si>
  <si>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</si>
  <si>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</si>
  <si>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</si>
  <si>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</si>
  <si>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</si>
  <si>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</si>
  <si>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</si>
  <si>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</si>
  <si>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</si>
  <si>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</si>
  <si>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</si>
  <si>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</si>
  <si>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</si>
  <si>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</si>
  <si>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</si>
  <si>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</si>
  <si>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</si>
  <si>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</si>
  <si>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</si>
  <si>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</si>
  <si>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</si>
  <si>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</si>
  <si>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</si>
  <si>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</si>
  <si>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</si>
  <si>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</si>
  <si>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</si>
  <si>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</si>
  <si>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</si>
  <si>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</si>
  <si>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</si>
  <si>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</si>
  <si>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</si>
  <si>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</si>
  <si>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</si>
  <si>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</si>
  <si>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</si>
  <si>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</si>
  <si>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</si>
  <si>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</si>
  <si>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</si>
  <si>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</si>
  <si>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</si>
  <si>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</si>
  <si>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</si>
  <si>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</si>
  <si>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</si>
  <si>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</si>
  <si>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</si>
  <si>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</si>
  <si>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</si>
  <si>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</si>
  <si>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</si>
  <si>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</si>
  <si>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</si>
  <si>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</si>
  <si>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</si>
  <si>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</si>
  <si>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</si>
  <si>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</si>
  <si>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</si>
  <si>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</si>
  <si>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</si>
  <si>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</si>
  <si>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</si>
  <si>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</si>
  <si>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</si>
  <si>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</si>
  <si>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</si>
  <si>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</si>
  <si>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</si>
  <si>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</si>
  <si>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</si>
  <si>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</si>
  <si>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</si>
  <si>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</si>
  <si>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</si>
  <si>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</si>
  <si>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</si>
  <si>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</si>
  <si>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</si>
  <si>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</si>
  <si>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</si>
  <si>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</si>
  <si>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</si>
  <si>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</si>
  <si>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</si>
  <si>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</si>
  <si>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</si>
  <si>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</si>
  <si>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</si>
  <si>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</si>
  <si>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</si>
  <si>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</si>
  <si>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</si>
  <si>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</si>
  <si>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</si>
  <si>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</si>
  <si>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</si>
  <si>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</si>
  <si>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</si>
  <si>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</si>
  <si>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</si>
  <si>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</si>
  <si>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</si>
  <si>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</si>
  <si>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</si>
  <si>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</si>
  <si>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</si>
  <si>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</si>
  <si>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</si>
  <si>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</si>
  <si>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</si>
  <si>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</si>
  <si>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</si>
  <si>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</si>
  <si>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</si>
  <si>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</si>
  <si>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</si>
  <si>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</si>
  <si>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</si>
  <si>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</si>
  <si>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</si>
  <si>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</si>
  <si>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</si>
  <si>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</si>
  <si>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</si>
  <si>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</si>
  <si>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</si>
  <si>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</si>
  <si>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</si>
  <si>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</si>
  <si>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</si>
  <si>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</si>
  <si>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</si>
  <si>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</si>
  <si>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</si>
  <si>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</si>
  <si>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</si>
  <si>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</si>
  <si>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</si>
  <si>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</si>
  <si>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</si>
  <si>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</si>
  <si>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</si>
  <si>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</si>
  <si>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</si>
  <si>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</si>
  <si>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</si>
  <si>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</si>
  <si>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</si>
  <si>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</si>
  <si>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</si>
  <si>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</si>
  <si>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</si>
  <si>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</si>
  <si>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</si>
  <si>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</si>
  <si>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</si>
  <si>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</si>
  <si>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</si>
  <si>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</si>
  <si>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</si>
  <si>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</si>
  <si>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</si>
  <si>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</si>
  <si>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</si>
  <si>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</si>
  <si>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</si>
  <si>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</si>
  <si>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</si>
  <si>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</si>
  <si>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</si>
  <si>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</si>
  <si>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</si>
  <si>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</si>
  <si>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</si>
  <si>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</si>
  <si>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</si>
  <si>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</si>
  <si>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</si>
  <si>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</si>
  <si>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</si>
  <si>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</si>
  <si>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</si>
  <si>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</si>
  <si>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</si>
  <si>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</si>
  <si>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</si>
  <si>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</si>
  <si>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</si>
  <si>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</si>
  <si>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</si>
  <si>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</si>
  <si>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</si>
  <si>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</si>
  <si>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</si>
  <si>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</si>
  <si>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</si>
  <si>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</si>
  <si>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</si>
  <si>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</si>
  <si>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</si>
  <si>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</si>
  <si>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</si>
  <si>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</si>
  <si>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</si>
  <si>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</si>
  <si>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</si>
  <si>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</si>
  <si>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</si>
  <si>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</si>
  <si>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</si>
  <si>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</si>
  <si>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</si>
  <si>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</si>
  <si>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</si>
  <si>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</si>
  <si>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</si>
  <si>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</si>
  <si>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</si>
  <si>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</si>
  <si>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</si>
  <si>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</si>
  <si>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</si>
  <si>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</si>
  <si>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</si>
  <si>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</si>
  <si>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</si>
  <si>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</si>
  <si>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</si>
  <si>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</si>
  <si>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</si>
  <si>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</si>
  <si>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</si>
  <si>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</si>
  <si>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</si>
  <si>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</si>
  <si>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</si>
  <si>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</si>
  <si>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</si>
  <si>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</si>
  <si>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</si>
  <si>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</si>
  <si>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</si>
  <si>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</si>
  <si>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</si>
  <si>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</si>
  <si>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</si>
  <si>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</si>
  <si>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</si>
  <si>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</si>
  <si>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</si>
  <si>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</si>
  <si>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</si>
  <si>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</si>
  <si>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</si>
  <si>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</si>
  <si>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</si>
  <si>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</si>
  <si>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</si>
  <si>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</si>
  <si>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</si>
  <si>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</si>
  <si>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</si>
  <si>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</si>
  <si>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</si>
  <si>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</si>
  <si>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</si>
  <si>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</si>
  <si>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</si>
  <si>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</si>
  <si>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</si>
  <si>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</si>
  <si>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</si>
  <si>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</si>
  <si>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</si>
  <si>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</si>
  <si>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</si>
  <si>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</si>
  <si>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</si>
  <si>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</si>
  <si>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</si>
  <si>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</si>
  <si>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</si>
  <si>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</si>
  <si>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</si>
  <si>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</si>
  <si>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</si>
  <si>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</si>
  <si>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</si>
  <si>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</si>
  <si>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</si>
  <si>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</si>
  <si>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</si>
  <si>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</si>
  <si>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</si>
  <si>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</si>
  <si>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</si>
  <si>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</si>
  <si>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</si>
  <si>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</si>
  <si>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</si>
  <si>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</si>
  <si>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</si>
  <si>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</si>
  <si>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</si>
  <si>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</si>
  <si>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</si>
  <si>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</si>
  <si>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</si>
  <si>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</si>
  <si>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</si>
  <si>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</si>
  <si>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</si>
  <si>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</si>
  <si>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</si>
  <si>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</si>
  <si>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</si>
  <si>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</si>
  <si>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</si>
  <si>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</si>
  <si>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</si>
  <si>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</si>
  <si>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</si>
  <si>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</si>
  <si>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</si>
  <si>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</si>
  <si>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</si>
  <si>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</si>
  <si>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</si>
  <si>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</si>
  <si>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</si>
  <si>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</si>
  <si>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</si>
  <si>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</si>
  <si>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</si>
  <si>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</si>
  <si>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</si>
  <si>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</si>
  <si>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</si>
  <si>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</si>
  <si>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</si>
  <si>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</si>
  <si>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</si>
  <si>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</si>
  <si>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</si>
  <si>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</si>
  <si>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</si>
  <si>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</si>
  <si>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</si>
  <si>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</si>
  <si>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</si>
  <si>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</si>
  <si>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</si>
  <si>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</si>
  <si>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</si>
  <si>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</si>
  <si>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</si>
  <si>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</si>
  <si>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</si>
  <si>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</si>
  <si>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</si>
  <si>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</si>
  <si>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</si>
  <si>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</si>
  <si>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</si>
  <si>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</si>
  <si>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</si>
  <si>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</si>
  <si>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</si>
  <si>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</si>
  <si>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</si>
  <si>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</si>
  <si>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</si>
  <si>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</si>
  <si>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</si>
  <si>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</si>
  <si>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</si>
  <si>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</si>
  <si>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</si>
  <si>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</si>
  <si>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</si>
  <si>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</si>
  <si>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</si>
  <si>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</si>
  <si>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</si>
  <si>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</si>
  <si>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</si>
  <si>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</si>
  <si>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</si>
  <si>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</si>
  <si>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</si>
  <si>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</si>
  <si>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</si>
  <si>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</si>
  <si>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</si>
  <si>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</si>
  <si>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</si>
  <si>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</si>
  <si>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</si>
  <si>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</si>
  <si>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</si>
  <si>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</si>
  <si>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</si>
  <si>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</si>
  <si>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</si>
  <si>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</si>
  <si>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</si>
  <si>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</si>
  <si>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</si>
  <si>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</si>
  <si>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</si>
  <si>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</si>
  <si>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</si>
  <si>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</si>
  <si>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</si>
  <si>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</si>
  <si>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</si>
  <si>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</si>
  <si>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</si>
  <si>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</si>
  <si>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</si>
  <si>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</si>
  <si>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</si>
  <si>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</si>
  <si>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</si>
  <si>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</si>
  <si>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</si>
  <si>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</si>
  <si>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</si>
  <si>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</si>
  <si>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</si>
  <si>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</si>
  <si>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</si>
  <si>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</si>
  <si>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</si>
  <si>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</si>
  <si>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</si>
  <si>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</si>
  <si>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</si>
  <si>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</si>
  <si>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</si>
  <si>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</si>
  <si>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</si>
  <si>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</si>
  <si>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</si>
  <si>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</si>
  <si>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</si>
  <si>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</si>
  <si>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</si>
  <si>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</si>
  <si>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</si>
  <si>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</si>
  <si>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</si>
  <si>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</si>
  <si>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</si>
  <si>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</si>
  <si>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</si>
  <si>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</si>
  <si>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</si>
  <si>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</si>
  <si>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</si>
  <si>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</si>
  <si>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</si>
  <si>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</si>
  <si>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</si>
  <si>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</si>
  <si>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</si>
  <si>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</si>
  <si>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</si>
  <si>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</si>
  <si>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</si>
  <si>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</si>
  <si>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</si>
  <si>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</si>
  <si>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</si>
  <si>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</si>
  <si>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</si>
  <si>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</si>
  <si>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</si>
  <si>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</si>
  <si>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</si>
  <si>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</si>
  <si>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</si>
  <si>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</si>
  <si>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</si>
  <si>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</si>
  <si>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</si>
  <si>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</si>
  <si>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</si>
  <si>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</si>
  <si>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</si>
  <si>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</si>
  <si>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</si>
  <si>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</si>
  <si>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</si>
  <si>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</si>
  <si>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</si>
  <si>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</si>
  <si>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</si>
  <si>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</si>
  <si>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</si>
  <si>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</si>
  <si>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</si>
  <si>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</si>
  <si>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</si>
  <si>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</si>
  <si>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</si>
  <si>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</si>
  <si>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</si>
  <si>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</si>
  <si>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</si>
  <si>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</si>
  <si>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</si>
  <si>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</si>
  <si>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</si>
  <si>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</si>
  <si>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</si>
  <si>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</si>
  <si>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</si>
  <si>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</si>
  <si>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</si>
  <si>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</si>
  <si>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</si>
  <si>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</si>
  <si>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</si>
  <si>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</si>
  <si>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</si>
  <si>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</si>
  <si>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</si>
  <si>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</si>
  <si>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</si>
  <si>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</si>
  <si>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</si>
  <si>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</si>
  <si>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</si>
  <si>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</si>
  <si>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</si>
  <si>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</si>
  <si>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</si>
  <si>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</si>
  <si>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</si>
  <si>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</si>
  <si>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</si>
  <si>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</si>
  <si>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</si>
  <si>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</si>
  <si>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</si>
  <si>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</si>
  <si>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</si>
  <si>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</si>
  <si>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</si>
  <si>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</si>
  <si>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</si>
  <si>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</si>
  <si>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</si>
  <si>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</si>
  <si>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</si>
  <si>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</si>
  <si>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</si>
  <si>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</si>
  <si>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</si>
  <si>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</si>
  <si>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</si>
  <si>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</si>
  <si>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</si>
  <si>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</si>
  <si>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</si>
  <si>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</si>
  <si>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</si>
  <si>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</si>
  <si>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</si>
  <si>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</si>
  <si>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</si>
  <si>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</si>
  <si>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</si>
  <si>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</si>
  <si>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</si>
  <si>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</si>
  <si>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</si>
  <si>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</si>
  <si>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</si>
  <si>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</si>
  <si>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</si>
  <si>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</si>
  <si>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</si>
  <si>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</si>
  <si>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</si>
  <si>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</si>
  <si>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</si>
  <si>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</si>
  <si>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</si>
  <si>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</si>
  <si>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</si>
  <si>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</si>
  <si>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</si>
  <si>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</si>
  <si>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</si>
  <si>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</si>
  <si>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</si>
  <si>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</si>
  <si>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</si>
  <si>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</si>
  <si>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</si>
  <si>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</si>
  <si>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</si>
  <si>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</si>
  <si>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</si>
  <si>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</si>
  <si>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</si>
  <si>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</si>
  <si>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</si>
  <si>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</si>
  <si>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</si>
  <si>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</si>
  <si>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</si>
  <si>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</si>
  <si>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</si>
  <si>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</si>
  <si>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</si>
  <si>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</si>
  <si>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</si>
  <si>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</si>
  <si>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</si>
  <si>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</si>
  <si>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</si>
  <si>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</si>
  <si>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</si>
  <si>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</si>
  <si>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</si>
  <si>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</si>
  <si>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</si>
  <si>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</si>
  <si>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</si>
  <si>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</si>
  <si>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</si>
  <si>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</si>
  <si>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</si>
  <si>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</si>
  <si>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</si>
  <si>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</si>
  <si>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</si>
  <si>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</si>
  <si>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</si>
  <si>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</si>
  <si>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</si>
  <si>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</si>
  <si>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</si>
  <si>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</si>
  <si>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</si>
  <si>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</si>
  <si>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</si>
  <si>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</si>
  <si>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</si>
  <si>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</si>
  <si>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</si>
  <si>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</si>
  <si>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</si>
  <si>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</si>
  <si>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</si>
  <si>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</si>
  <si>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</si>
  <si>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</si>
  <si>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</si>
  <si>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</si>
  <si>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</si>
  <si>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</si>
  <si>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</si>
  <si>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</si>
  <si>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</si>
  <si>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</si>
  <si>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</si>
  <si>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</si>
  <si>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</si>
  <si>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</si>
  <si>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</si>
  <si>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</si>
  <si>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</si>
  <si>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</si>
  <si>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</si>
  <si>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</si>
  <si>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</si>
  <si>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</si>
  <si>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</si>
  <si>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</si>
  <si>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</si>
  <si>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</si>
  <si>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</si>
  <si>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</si>
  <si>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</si>
  <si>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</si>
  <si>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</si>
  <si>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</si>
  <si>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</si>
  <si>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</si>
  <si>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</si>
  <si>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</si>
  <si>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</si>
  <si>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</si>
  <si>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</si>
  <si>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</si>
  <si>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</si>
  <si>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</si>
  <si>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</si>
  <si>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</si>
  <si>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</si>
  <si>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</si>
  <si>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</si>
  <si>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</si>
  <si>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</si>
  <si>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</si>
  <si>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</si>
  <si>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</si>
  <si>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</si>
  <si>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</si>
  <si>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</si>
  <si>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</si>
  <si>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</si>
  <si>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</si>
  <si>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</si>
  <si>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</si>
  <si>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</si>
  <si>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</si>
  <si>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</si>
  <si>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</si>
  <si>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</si>
  <si>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</si>
  <si>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</si>
  <si>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</si>
  <si>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</si>
  <si>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</si>
  <si>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</si>
  <si>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</si>
  <si>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</si>
  <si>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</si>
  <si>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</si>
  <si>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</si>
  <si>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</si>
  <si>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</si>
  <si>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</si>
  <si>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</si>
  <si>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</si>
  <si>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</si>
  <si>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</si>
  <si>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</si>
  <si>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</si>
  <si>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</si>
  <si>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</si>
  <si>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</si>
  <si>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</si>
  <si>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</si>
  <si>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</si>
  <si>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</si>
  <si>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</si>
  <si>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</si>
  <si>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</si>
  <si>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</si>
  <si>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</si>
  <si>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</si>
  <si>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</si>
  <si>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</si>
  <si>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</si>
  <si>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</si>
  <si>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</si>
  <si>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</si>
  <si>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</si>
  <si>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</si>
  <si>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</si>
  <si>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</si>
  <si>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</si>
  <si>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</si>
  <si>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</si>
  <si>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</si>
  <si>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</si>
  <si>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</si>
  <si>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</si>
  <si>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</si>
  <si>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</si>
  <si>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</si>
  <si>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</si>
  <si>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</si>
  <si>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</si>
  <si>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</si>
  <si>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</si>
  <si>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</si>
  <si>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</si>
  <si>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</si>
  <si>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</si>
  <si>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</si>
  <si>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</si>
  <si>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</si>
  <si>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</si>
  <si>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</si>
  <si>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</si>
  <si>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</si>
  <si>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</si>
  <si>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</si>
  <si>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</si>
  <si>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</si>
  <si>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</si>
  <si>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</si>
  <si>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</si>
  <si>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</si>
  <si>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</si>
  <si>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</si>
  <si>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</si>
  <si>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</si>
  <si>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</si>
  <si>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</si>
  <si>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</si>
  <si>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</si>
  <si>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</si>
  <si>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</si>
  <si>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</si>
  <si>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</si>
  <si>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</si>
  <si>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</si>
  <si>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</si>
  <si>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</si>
  <si>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</si>
  <si>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</si>
  <si>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</si>
  <si>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</si>
  <si>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</si>
  <si>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</si>
  <si>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</si>
  <si>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</si>
  <si>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</si>
  <si>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</si>
  <si>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</si>
  <si>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</si>
  <si>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</si>
  <si>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</si>
  <si>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</si>
  <si>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</si>
  <si>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</si>
  <si>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</si>
  <si>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</si>
  <si>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</si>
  <si>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</si>
  <si>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</si>
  <si>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</si>
  <si>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</si>
  <si>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</si>
  <si>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</si>
  <si>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</si>
  <si>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</si>
  <si>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</si>
  <si>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</si>
  <si>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</si>
  <si>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</si>
  <si>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</si>
  <si>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</si>
  <si>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</si>
  <si>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</si>
  <si>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</si>
  <si>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</si>
  <si>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</si>
  <si>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</si>
  <si>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</si>
  <si>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</si>
  <si>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</si>
  <si>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</si>
  <si>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</si>
  <si>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</si>
  <si>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</si>
  <si>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</si>
  <si>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</si>
  <si>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</si>
  <si>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</si>
  <si>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</si>
  <si>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</si>
  <si>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</si>
  <si>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</si>
  <si>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</si>
  <si>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</si>
  <si>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</si>
  <si>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</si>
  <si>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</si>
  <si>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</si>
  <si>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</si>
  <si>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</si>
  <si>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</si>
  <si>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</si>
  <si>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</si>
  <si>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</si>
  <si>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</si>
  <si>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</si>
  <si>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</si>
  <si>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</si>
  <si>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</si>
  <si>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</si>
  <si>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</si>
  <si>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</si>
  <si>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</si>
  <si>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</si>
  <si>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</si>
  <si>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</si>
  <si>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</si>
  <si>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</si>
  <si>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</si>
  <si>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</si>
  <si>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</si>
  <si>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</si>
  <si>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</si>
  <si>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</si>
  <si>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</si>
  <si>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</si>
  <si>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</si>
  <si>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</si>
  <si>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</si>
  <si>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</si>
  <si>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</si>
  <si>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</si>
  <si>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</si>
  <si>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</si>
  <si>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</si>
  <si>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</si>
  <si>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</si>
  <si>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</si>
  <si>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</si>
  <si>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</si>
  <si>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</si>
  <si>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</si>
  <si>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</si>
  <si>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</si>
  <si>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</si>
  <si>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</si>
  <si>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</si>
  <si>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</si>
  <si>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</si>
  <si>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</si>
  <si>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</si>
  <si>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</si>
  <si>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</si>
  <si>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</si>
  <si>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</si>
  <si>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</si>
  <si>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</si>
  <si>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</si>
  <si>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</si>
  <si>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</si>
  <si>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</si>
  <si>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</si>
  <si>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</si>
  <si>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</si>
  <si>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</si>
  <si>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</si>
  <si>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</si>
  <si>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</si>
  <si>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</si>
  <si>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</si>
  <si>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</si>
  <si>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</si>
  <si>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</si>
  <si>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</si>
  <si>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</si>
  <si>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</si>
  <si>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</si>
  <si>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</si>
  <si>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</si>
  <si>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</si>
  <si>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</si>
  <si>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</si>
  <si>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</si>
  <si>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</si>
  <si>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</si>
  <si>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</si>
  <si>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</si>
  <si>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</si>
  <si>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</si>
  <si>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</si>
  <si>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</si>
  <si>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</si>
  <si>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</si>
  <si>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</si>
  <si>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</si>
  <si>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</si>
  <si>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</si>
  <si>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</si>
  <si>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</si>
  <si>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</si>
  <si>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</si>
  <si>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</si>
  <si>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</si>
  <si>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</si>
  <si>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</si>
  <si>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</si>
  <si>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</si>
  <si>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</si>
  <si>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</si>
  <si>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</si>
  <si>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</si>
  <si>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</si>
  <si>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</si>
  <si>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</si>
  <si>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</si>
  <si>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</si>
  <si>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</si>
  <si>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</si>
  <si>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</si>
  <si>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</si>
  <si>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</si>
  <si>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</si>
  <si>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</si>
  <si>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</si>
  <si>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</si>
  <si>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</si>
  <si>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</si>
  <si>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</si>
  <si>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</si>
  <si>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</si>
  <si>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</si>
  <si>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</si>
  <si>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</si>
  <si>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</si>
  <si>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</si>
  <si>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</si>
  <si>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</si>
  <si>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</si>
  <si>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</si>
  <si>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</si>
  <si>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</si>
  <si>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</si>
  <si>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</si>
  <si>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</si>
  <si>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</si>
  <si>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</si>
  <si>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</si>
  <si>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</si>
  <si>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</si>
  <si>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</si>
  <si>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</si>
  <si>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</si>
  <si>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</si>
  <si>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</si>
  <si>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</si>
  <si>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</si>
  <si>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</si>
  <si>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</si>
  <si>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</si>
  <si>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</si>
  <si>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</si>
  <si>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</si>
  <si>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</si>
  <si>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</si>
  <si>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</si>
  <si>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</si>
  <si>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</si>
  <si>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</si>
  <si>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</si>
  <si>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</si>
  <si>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</si>
  <si>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</si>
  <si>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</si>
  <si>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</si>
  <si>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</si>
  <si>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</si>
  <si>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</si>
  <si>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</si>
  <si>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</si>
  <si>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</si>
  <si>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</si>
  <si>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</si>
  <si>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</si>
  <si>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</si>
  <si>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</si>
  <si>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</si>
  <si>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</si>
  <si>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</si>
  <si>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</si>
  <si>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</si>
  <si>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</si>
  <si>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</si>
  <si>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</si>
  <si>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</si>
  <si>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</si>
  <si>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</si>
  <si>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</si>
  <si>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</si>
  <si>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</si>
  <si>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</si>
  <si>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</si>
  <si>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</si>
  <si>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</si>
  <si>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</si>
  <si>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</si>
  <si>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</si>
  <si>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</si>
  <si>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</si>
  <si>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</si>
  <si>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</si>
  <si>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</si>
  <si>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</si>
  <si>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</si>
  <si>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</si>
  <si>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</si>
  <si>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</si>
  <si>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</si>
  <si>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</si>
  <si>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</si>
  <si>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</si>
  <si>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</si>
  <si>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</si>
  <si>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</si>
  <si>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</si>
  <si>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</si>
  <si>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</si>
  <si>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</si>
  <si>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</si>
  <si>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</si>
  <si>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</si>
  <si>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</si>
  <si>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</si>
  <si>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</si>
  <si>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</si>
  <si>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</si>
  <si>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</si>
  <si>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</si>
  <si>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</si>
  <si>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</si>
  <si>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</si>
  <si>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</si>
  <si>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</si>
  <si>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</si>
  <si>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</si>
  <si>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</si>
  <si>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</si>
  <si>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</si>
  <si>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</si>
  <si>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</si>
  <si>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</si>
  <si>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</si>
  <si>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</si>
  <si>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</si>
  <si>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</si>
  <si>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</si>
  <si>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</si>
  <si>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</si>
  <si>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</si>
  <si>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</si>
  <si>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</si>
  <si>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</si>
  <si>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</si>
  <si>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</si>
  <si>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</si>
  <si>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</si>
  <si>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</si>
  <si>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</si>
  <si>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</si>
  <si>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</si>
  <si>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</si>
  <si>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</si>
  <si>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</si>
  <si>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</si>
  <si>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</si>
  <si>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</si>
  <si>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</si>
  <si>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</si>
  <si>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</si>
  <si>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</si>
  <si>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</si>
  <si>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</si>
  <si>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</si>
  <si>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</si>
  <si>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</si>
  <si>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</si>
  <si>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</si>
  <si>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</si>
  <si>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</si>
  <si>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</si>
  <si>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</si>
  <si>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</si>
  <si>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</si>
  <si>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</si>
  <si>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</si>
  <si>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</si>
  <si>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</si>
  <si>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</si>
  <si>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</si>
  <si>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</si>
  <si>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</si>
  <si>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</si>
  <si>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</si>
  <si>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</si>
  <si>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</si>
  <si>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</si>
  <si>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</si>
  <si>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</si>
  <si>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</si>
  <si>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</si>
  <si>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</si>
  <si>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</si>
  <si>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</si>
  <si>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</si>
  <si>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</si>
  <si>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</si>
  <si>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</si>
  <si>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</si>
  <si>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</si>
  <si>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</si>
  <si>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</si>
  <si>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</si>
  <si>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</si>
  <si>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</si>
  <si>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</si>
  <si>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</si>
  <si>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</si>
  <si>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</si>
  <si>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</si>
  <si>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</si>
  <si>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</si>
  <si>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</si>
  <si>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</si>
  <si>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</si>
  <si>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</si>
  <si>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</si>
  <si>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</si>
  <si>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</si>
  <si>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</si>
  <si>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</si>
  <si>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</si>
  <si>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</si>
  <si>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</si>
  <si>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</si>
  <si>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</si>
  <si>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</si>
  <si>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</si>
  <si>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</si>
  <si>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</si>
  <si>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</si>
  <si>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</si>
  <si>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</si>
  <si>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</si>
  <si>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</si>
  <si>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</si>
  <si>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</si>
  <si>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</si>
  <si>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</si>
  <si>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</si>
  <si>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</si>
  <si>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</si>
  <si>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</si>
  <si>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</si>
  <si>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</si>
  <si>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</si>
  <si>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</si>
  <si>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</si>
  <si>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</si>
  <si>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</si>
  <si>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</si>
  <si>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</si>
  <si>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</si>
  <si>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</si>
  <si>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</si>
  <si>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</si>
  <si>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</si>
  <si>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</si>
  <si>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</si>
  <si>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</si>
  <si>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</si>
  <si>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</si>
  <si>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</si>
  <si>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</si>
  <si>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</si>
  <si>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</si>
  <si>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</si>
  <si>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</si>
  <si>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</si>
  <si>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</si>
  <si>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</si>
  <si>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</si>
  <si>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</si>
  <si>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</si>
  <si>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</si>
  <si>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</si>
  <si>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</si>
  <si>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</si>
  <si>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</si>
  <si>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</si>
  <si>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</si>
  <si>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</si>
  <si>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</si>
  <si>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</si>
  <si>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</si>
  <si>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</si>
  <si>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</si>
  <si>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</si>
  <si>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</si>
  <si>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</si>
  <si>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</si>
  <si>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</si>
  <si>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</si>
  <si>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</si>
  <si>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</si>
  <si>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</si>
  <si>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</si>
  <si>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</si>
  <si>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</si>
  <si>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</si>
  <si>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</si>
  <si>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</si>
  <si>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</si>
  <si>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</si>
  <si>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</si>
  <si>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</si>
  <si>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</si>
  <si>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</si>
  <si>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</si>
  <si>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</si>
  <si>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</si>
  <si>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</si>
  <si>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</si>
  <si>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</si>
  <si>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</si>
  <si>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</si>
  <si>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</si>
  <si>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</si>
  <si>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</si>
  <si>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</si>
  <si>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</si>
  <si>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</si>
  <si>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</si>
  <si>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</si>
  <si>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</si>
  <si>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</si>
  <si>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</si>
  <si>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</si>
  <si>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</si>
  <si>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</si>
  <si>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</si>
  <si>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</si>
  <si>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</si>
  <si>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</si>
  <si>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</si>
  <si>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</si>
  <si>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</si>
  <si>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</si>
  <si>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</si>
  <si>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</si>
  <si>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</si>
  <si>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</si>
  <si>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</si>
  <si>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</si>
  <si>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</si>
  <si>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</si>
  <si>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</si>
  <si>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</si>
  <si>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</si>
  <si>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</si>
  <si>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</si>
  <si>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</si>
  <si>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</si>
  <si>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</si>
  <si>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</si>
  <si>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</si>
  <si>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</si>
  <si>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</si>
  <si>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</si>
  <si>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</si>
  <si>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</si>
  <si>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</si>
  <si>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</si>
  <si>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</si>
  <si>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</si>
  <si>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</si>
  <si>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</si>
  <si>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</si>
  <si>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</si>
  <si>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</si>
  <si>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</si>
  <si>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</si>
  <si>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</si>
  <si>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</si>
  <si>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</si>
  <si>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</si>
  <si>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</si>
  <si>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</si>
  <si>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</si>
  <si>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</si>
  <si>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</si>
  <si>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</si>
  <si>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</si>
  <si>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</si>
  <si>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</si>
  <si>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</si>
  <si>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</si>
  <si>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</si>
  <si>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</si>
  <si>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</si>
  <si>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</si>
  <si>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</si>
  <si>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</si>
  <si>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</si>
  <si>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</si>
  <si>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</si>
  <si>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</si>
  <si>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</si>
  <si>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</si>
  <si>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</si>
  <si>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</si>
  <si>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</si>
  <si>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</si>
  <si>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</si>
  <si>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</si>
  <si>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</si>
  <si>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</si>
  <si>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</si>
  <si>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</si>
  <si>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</si>
  <si>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</si>
  <si>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</si>
  <si>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</si>
  <si>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</si>
  <si>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</si>
  <si>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</si>
  <si>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</si>
  <si>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</si>
  <si>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</si>
  <si>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</si>
  <si>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</si>
  <si>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</si>
  <si>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</si>
  <si>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</si>
  <si>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</si>
  <si>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</si>
  <si>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</si>
  <si>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</si>
  <si>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</si>
  <si>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</si>
  <si>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</si>
  <si>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</si>
  <si>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</si>
  <si>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</si>
  <si>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</si>
  <si>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</si>
  <si>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</si>
  <si>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</si>
  <si>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</si>
  <si>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</si>
  <si>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</si>
  <si>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</si>
  <si>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</si>
  <si>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</si>
  <si>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</si>
  <si>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</si>
  <si>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</si>
  <si>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</si>
  <si>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</si>
  <si>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</si>
  <si>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</si>
  <si>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</si>
  <si>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</si>
  <si>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</si>
  <si>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</si>
  <si>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</si>
  <si>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</si>
  <si>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</si>
  <si>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</si>
  <si>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</si>
  <si>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</si>
  <si>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</si>
  <si>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</si>
  <si>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</si>
  <si>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</si>
  <si>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</si>
  <si>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</si>
  <si>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</si>
  <si>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</si>
  <si>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</si>
  <si>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</si>
  <si>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</si>
  <si>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</si>
  <si>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</si>
  <si>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</si>
  <si>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</si>
  <si>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</si>
  <si>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</si>
  <si>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</si>
  <si>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</si>
  <si>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</si>
  <si>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</si>
  <si>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</si>
  <si>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</si>
  <si>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</si>
  <si>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</si>
  <si>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</si>
  <si>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</si>
  <si>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</si>
  <si>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</si>
  <si>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</si>
  <si>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</si>
  <si>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</si>
  <si>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</si>
  <si>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</si>
  <si>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</si>
  <si>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</si>
  <si>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</si>
  <si>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</si>
  <si>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</si>
  <si>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</si>
  <si>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</si>
  <si>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</si>
  <si>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</si>
  <si>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</si>
  <si>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</si>
  <si>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</si>
  <si>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</si>
  <si>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</si>
  <si>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</si>
  <si>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</si>
  <si>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</si>
  <si>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</si>
  <si>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</si>
  <si>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</si>
  <si>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</si>
  <si>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</si>
  <si>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</si>
  <si>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</si>
  <si>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</si>
  <si>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</si>
  <si>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</si>
  <si>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</si>
  <si>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</si>
  <si>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</si>
  <si>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</si>
  <si>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</si>
  <si>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</si>
  <si>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</si>
  <si>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</si>
  <si>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</si>
  <si>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</si>
  <si>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</si>
  <si>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</si>
  <si>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</si>
  <si>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</si>
  <si>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</si>
  <si>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</si>
  <si>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</si>
  <si>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</si>
  <si>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</si>
  <si>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</si>
  <si>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</si>
  <si>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</si>
  <si>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</si>
  <si>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</si>
  <si>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</si>
  <si>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</si>
  <si>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</si>
  <si>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</si>
  <si>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</si>
  <si>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</si>
  <si>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</si>
  <si>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</si>
  <si>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</si>
  <si>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</si>
  <si>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</si>
  <si>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</si>
  <si>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</si>
  <si>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</si>
  <si>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</si>
  <si>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</si>
  <si>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</si>
  <si>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</si>
  <si>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</si>
  <si>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</si>
  <si>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</si>
  <si>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</si>
  <si>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</si>
  <si>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</si>
  <si>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</si>
  <si>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</si>
  <si>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</si>
  <si>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</si>
  <si>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</si>
  <si>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</si>
  <si>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</si>
  <si>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</si>
  <si>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</si>
  <si>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</si>
  <si>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</si>
  <si>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</si>
  <si>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</si>
  <si>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</si>
  <si>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</si>
  <si>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</si>
  <si>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</si>
  <si>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</si>
  <si>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</si>
  <si>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</si>
  <si>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</si>
  <si>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</si>
  <si>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</si>
  <si>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</si>
  <si>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</si>
  <si>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</si>
  <si>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</si>
  <si>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</si>
  <si>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</si>
  <si>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</si>
  <si>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</si>
  <si>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</si>
  <si>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</si>
  <si>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</si>
  <si>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</si>
  <si>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</si>
  <si>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</si>
  <si>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</si>
  <si>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</si>
  <si>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</si>
  <si>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</si>
  <si>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</si>
  <si>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</si>
  <si>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</si>
  <si>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</si>
  <si>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</si>
  <si>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</si>
  <si>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</si>
  <si>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</si>
  <si>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</si>
  <si>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</si>
  <si>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</si>
  <si>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</si>
  <si>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</si>
  <si>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</si>
  <si>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</si>
  <si>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</si>
  <si>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</si>
  <si>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</si>
  <si>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</si>
  <si>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</si>
  <si>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</si>
  <si>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</si>
  <si>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</si>
  <si>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</si>
  <si>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</si>
  <si>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</si>
  <si>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</si>
  <si>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</si>
  <si>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</si>
  <si>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</si>
  <si>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</si>
  <si>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</si>
  <si>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</si>
  <si>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</si>
  <si>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</si>
  <si>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</si>
  <si>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</si>
  <si>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</si>
  <si>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</si>
  <si>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</si>
  <si>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</si>
  <si>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</si>
  <si>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</si>
  <si>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</si>
  <si>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</si>
  <si>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</si>
  <si>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</si>
  <si>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</si>
  <si>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</si>
  <si>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</si>
  <si>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</si>
  <si>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</si>
  <si>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</si>
  <si>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</si>
  <si>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</si>
  <si>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</si>
  <si>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</si>
  <si>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</si>
  <si>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</si>
  <si>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</si>
  <si>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</si>
  <si>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</si>
  <si>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</si>
  <si>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</si>
  <si>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</si>
  <si>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</si>
  <si>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</si>
  <si>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</si>
  <si>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</si>
  <si>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</si>
  <si>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</si>
  <si>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</si>
  <si>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</si>
  <si>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</si>
  <si>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</si>
  <si>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</si>
  <si>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</si>
  <si>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</si>
  <si>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</si>
  <si>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</si>
  <si>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</si>
  <si>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</si>
  <si>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</si>
  <si>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</si>
  <si>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</si>
  <si>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</si>
  <si>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</si>
  <si>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</si>
  <si>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</si>
  <si>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</si>
  <si>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</si>
  <si>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</si>
  <si>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</si>
  <si>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</si>
  <si>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</si>
  <si>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</si>
  <si>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</si>
  <si>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</si>
  <si>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</si>
  <si>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</si>
  <si>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</si>
  <si>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</si>
  <si>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</si>
  <si>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</si>
  <si>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</si>
  <si>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</si>
  <si>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</si>
  <si>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</si>
  <si>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</si>
  <si>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</si>
  <si>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</si>
  <si>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</si>
  <si>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</si>
  <si>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</si>
  <si>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</si>
  <si>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</si>
  <si>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</si>
  <si>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</si>
  <si>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</si>
  <si>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</si>
  <si>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</si>
  <si>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</si>
  <si>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</si>
  <si>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</si>
  <si>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</si>
  <si>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</si>
  <si>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</si>
  <si>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</si>
  <si>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</si>
  <si>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</si>
  <si>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</si>
  <si>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</si>
  <si>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</si>
  <si>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</si>
  <si>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</si>
  <si>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</si>
  <si>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</si>
  <si>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</si>
  <si>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</si>
  <si>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</si>
  <si>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</si>
  <si>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</si>
  <si>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</si>
  <si>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</si>
  <si>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</si>
  <si>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</si>
  <si>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</si>
  <si>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</si>
  <si>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</si>
  <si>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</si>
  <si>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</si>
  <si>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</si>
  <si>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</si>
  <si>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</si>
  <si>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</si>
  <si>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</si>
  <si>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</si>
  <si>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</si>
  <si>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</si>
  <si>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</si>
  <si>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</si>
  <si>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</si>
  <si>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</si>
  <si>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</si>
  <si>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</si>
  <si>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</si>
  <si>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</si>
  <si>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</si>
  <si>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</si>
  <si>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</si>
  <si>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</si>
  <si>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</si>
  <si>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</si>
  <si>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</si>
  <si>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</si>
  <si>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</si>
  <si>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</si>
  <si>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</si>
  <si>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</si>
  <si>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</si>
  <si>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</si>
  <si>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</si>
  <si>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</si>
  <si>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</si>
  <si>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</si>
  <si>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</si>
  <si>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</si>
  <si>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</si>
  <si>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</si>
  <si>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</si>
  <si>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</si>
  <si>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</si>
  <si>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</si>
  <si>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</si>
  <si>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</si>
  <si>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</si>
  <si>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</si>
  <si>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</si>
  <si>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</si>
  <si>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</si>
  <si>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</si>
  <si>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</si>
  <si>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</si>
  <si>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</si>
  <si>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</si>
  <si>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</si>
  <si>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</si>
  <si>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</si>
  <si>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</si>
  <si>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</si>
  <si>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</si>
  <si>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</si>
  <si>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</si>
  <si>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</si>
  <si>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</si>
  <si>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</si>
  <si>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</si>
  <si>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</si>
  <si>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</si>
  <si>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</si>
  <si>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</si>
  <si>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</si>
  <si>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</si>
  <si>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</si>
  <si>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</si>
  <si>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</si>
  <si>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</si>
  <si>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</si>
  <si>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</si>
  <si>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</si>
  <si>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</si>
  <si>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</si>
  <si>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</si>
  <si>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</si>
  <si>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</si>
  <si>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</si>
  <si>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</si>
  <si>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</si>
  <si>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</si>
  <si>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</si>
  <si>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</si>
  <si>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</si>
  <si>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</si>
  <si>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</si>
  <si>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</si>
  <si>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</si>
  <si>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</si>
  <si>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</si>
  <si>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</si>
  <si>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</si>
  <si>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</si>
  <si>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</si>
  <si>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</si>
  <si>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</si>
  <si>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</si>
  <si>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</si>
  <si>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</si>
  <si>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</si>
  <si>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</si>
  <si>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</si>
  <si>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</si>
  <si>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</si>
  <si>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</si>
  <si>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</si>
  <si>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</si>
  <si>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</si>
  <si>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</si>
  <si>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</si>
  <si>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</si>
  <si>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</si>
  <si>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</si>
  <si>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</si>
  <si>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</si>
  <si>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</si>
  <si>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</si>
  <si>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</si>
  <si>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</si>
  <si>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</si>
  <si>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</si>
  <si>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</si>
  <si>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</si>
  <si>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</si>
  <si>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</si>
  <si>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</si>
  <si>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</si>
  <si>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</si>
  <si>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</si>
  <si>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</si>
  <si>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</si>
  <si>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</si>
  <si>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</si>
  <si>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</si>
  <si>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</si>
  <si>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</si>
  <si>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</si>
  <si>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</si>
  <si>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</si>
  <si>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</si>
  <si>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</si>
  <si>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</si>
  <si>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</si>
  <si>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</si>
  <si>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</si>
  <si>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</si>
  <si>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</si>
  <si>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</si>
  <si>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</si>
  <si>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</si>
  <si>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</si>
  <si>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</si>
  <si>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</si>
  <si>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</si>
  <si>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</si>
  <si>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</si>
  <si>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</si>
  <si>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</si>
  <si>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</si>
  <si>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</si>
  <si>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</si>
  <si>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</si>
  <si>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</si>
  <si>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</si>
  <si>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</si>
  <si>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</si>
  <si>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</si>
  <si>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</si>
  <si>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</si>
  <si>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</si>
  <si>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</si>
  <si>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</si>
  <si>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</si>
  <si>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</si>
  <si>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</si>
  <si>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</si>
  <si>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</si>
  <si>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</si>
  <si>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</si>
  <si>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</si>
  <si>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</si>
  <si>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</si>
  <si>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</si>
  <si>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</si>
  <si>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</si>
  <si>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</si>
  <si>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</si>
  <si>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</si>
  <si>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</si>
  <si>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</si>
  <si>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</si>
  <si>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</si>
  <si>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</si>
  <si>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</si>
  <si>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</si>
  <si>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</si>
  <si>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</si>
  <si>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</si>
  <si>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</si>
  <si>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</si>
  <si>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</si>
  <si>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</si>
  <si>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</si>
  <si>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</si>
  <si>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</si>
  <si>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</si>
  <si>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</si>
  <si>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</si>
  <si>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</si>
  <si>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</si>
  <si>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</si>
  <si>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</si>
  <si>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</si>
  <si>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</si>
  <si>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</si>
  <si>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</si>
  <si>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</si>
  <si>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</si>
  <si>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</si>
  <si>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</si>
  <si>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</si>
  <si>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</si>
  <si>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</si>
  <si>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</si>
  <si>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</si>
  <si>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</si>
  <si>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</si>
  <si>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</si>
  <si>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</si>
  <si>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</si>
  <si>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</si>
  <si>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</si>
  <si>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</si>
  <si>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</si>
  <si>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</si>
  <si>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</si>
  <si>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</si>
  <si>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</si>
  <si>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</si>
  <si>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</si>
  <si>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</si>
  <si>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</si>
  <si>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</si>
  <si>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</si>
  <si>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</si>
  <si>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</si>
  <si>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</si>
  <si>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</si>
  <si>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</si>
  <si>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</si>
  <si>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</si>
  <si>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</si>
  <si>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</si>
  <si>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</si>
  <si>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</si>
  <si>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</si>
  <si>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</si>
  <si>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</si>
  <si>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</si>
  <si>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</si>
  <si>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</si>
  <si>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</si>
  <si>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</si>
  <si>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</si>
  <si>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</si>
  <si>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</si>
  <si>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</si>
  <si>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</si>
  <si>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</si>
  <si>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</si>
  <si>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</si>
  <si>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</si>
  <si>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</si>
  <si>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</si>
  <si>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</si>
  <si>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</si>
  <si>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</si>
  <si>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</si>
  <si>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</si>
  <si>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</si>
  <si>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</si>
  <si>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</si>
  <si>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</si>
  <si>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</si>
  <si>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</si>
  <si>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</si>
  <si>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</si>
  <si>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</si>
  <si>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</si>
  <si>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</si>
  <si>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</si>
  <si>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</si>
  <si>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</si>
  <si>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</si>
  <si>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</si>
  <si>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</si>
  <si>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</si>
  <si>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</si>
  <si>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</si>
  <si>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</si>
  <si>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</si>
  <si>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</si>
  <si>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</si>
  <si>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</si>
  <si>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</si>
  <si>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</si>
  <si>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</si>
  <si>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</si>
  <si>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</si>
  <si>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</si>
  <si>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</si>
  <si>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</si>
  <si>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</si>
  <si>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</si>
  <si>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</si>
  <si>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</si>
  <si>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</si>
  <si>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</si>
  <si>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</si>
  <si>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</si>
  <si>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</si>
  <si>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</si>
  <si>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</si>
  <si>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</si>
  <si>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</si>
  <si>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</si>
  <si>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</si>
  <si>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</si>
  <si>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</si>
  <si>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</si>
  <si>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</si>
  <si>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</si>
  <si>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</si>
  <si>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</si>
  <si>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</si>
  <si>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</si>
  <si>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</si>
  <si>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</si>
  <si>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</si>
  <si>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</si>
  <si>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</si>
  <si>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</si>
  <si>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</si>
  <si>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</si>
  <si>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</si>
  <si>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</si>
  <si>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</si>
  <si>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</si>
  <si>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</si>
  <si>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</si>
  <si>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</si>
  <si>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</si>
  <si>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</si>
  <si>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</si>
  <si>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</si>
  <si>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</si>
  <si>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</si>
  <si>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</si>
  <si>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</si>
  <si>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</si>
  <si>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</si>
  <si>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</si>
  <si>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</si>
  <si>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</si>
  <si>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</si>
  <si>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</si>
  <si>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</si>
  <si>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</si>
  <si>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</si>
  <si>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</si>
  <si>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</si>
  <si>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</si>
  <si>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</si>
  <si>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</si>
  <si>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</si>
  <si>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</si>
  <si>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</si>
  <si>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</si>
  <si>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</si>
  <si>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</si>
  <si>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</si>
  <si>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</si>
  <si>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</si>
  <si>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</si>
  <si>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</si>
  <si>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</si>
  <si>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</si>
  <si>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</si>
  <si>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</si>
  <si>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</si>
  <si>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</si>
  <si>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</si>
  <si>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</si>
  <si>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</si>
  <si>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</si>
  <si>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</si>
  <si>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</si>
  <si>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</si>
  <si>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</si>
  <si>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</si>
  <si>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</si>
  <si>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</si>
  <si>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</si>
  <si>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</si>
  <si>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</si>
  <si>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</si>
  <si>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</si>
  <si>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</si>
  <si>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</si>
  <si>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</si>
  <si>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</si>
  <si>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</si>
  <si>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</si>
  <si>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</si>
  <si>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</si>
  <si>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</si>
  <si>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</si>
  <si>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</si>
  <si>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</si>
  <si>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</si>
  <si>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</si>
  <si>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</si>
  <si>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</si>
  <si>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</si>
  <si>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</si>
  <si>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</si>
  <si>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</si>
  <si>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</si>
  <si>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</si>
  <si>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</si>
  <si>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</si>
  <si>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</si>
  <si>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</si>
  <si>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</si>
  <si>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</si>
  <si>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</si>
  <si>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</si>
  <si>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</si>
  <si>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</si>
  <si>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</si>
  <si>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</si>
  <si>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</si>
  <si>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</si>
  <si>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</si>
  <si>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</si>
  <si>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</si>
  <si>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</si>
  <si>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</si>
  <si>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</si>
  <si>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</si>
  <si>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</si>
  <si>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</si>
  <si>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</si>
  <si>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</si>
  <si>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</si>
  <si>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</si>
  <si>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</si>
  <si>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</si>
  <si>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</si>
  <si>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</si>
  <si>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</si>
  <si>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</si>
  <si>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</si>
  <si>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</si>
  <si>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</si>
  <si>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</si>
  <si>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</si>
  <si>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</si>
  <si>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</si>
  <si>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</si>
  <si>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</si>
  <si>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</si>
  <si>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</si>
  <si>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</si>
  <si>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</si>
  <si>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</si>
  <si>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</si>
  <si>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</si>
  <si>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</si>
  <si>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</si>
  <si>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</si>
  <si>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</si>
  <si>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</si>
  <si>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</si>
  <si>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</si>
  <si>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</si>
  <si>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</si>
  <si>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</si>
  <si>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</si>
  <si>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</si>
  <si>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</si>
  <si>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</si>
  <si>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</si>
  <si>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</si>
  <si>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</si>
  <si>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</si>
  <si>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</si>
  <si>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</si>
  <si>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</si>
  <si>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</si>
  <si>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</si>
  <si>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</si>
  <si>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</si>
  <si>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</si>
  <si>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</si>
  <si>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</si>
  <si>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</si>
  <si>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</si>
  <si>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</si>
  <si>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</si>
  <si>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</si>
  <si>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</si>
  <si>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</si>
  <si>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</si>
  <si>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</si>
  <si>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</si>
  <si>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</si>
  <si>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</si>
  <si>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</si>
  <si>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</si>
  <si>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</si>
  <si>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</si>
  <si>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</si>
  <si>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</si>
  <si>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</si>
  <si>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</si>
  <si>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</si>
  <si>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</si>
  <si>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</si>
  <si>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</si>
  <si>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</si>
  <si>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</si>
  <si>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</si>
  <si>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</si>
  <si>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</si>
  <si>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</si>
  <si>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</si>
  <si>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</si>
  <si>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</si>
  <si>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</si>
  <si>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</si>
  <si>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</si>
  <si>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</si>
  <si>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</si>
  <si>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</si>
  <si>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</si>
  <si>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</si>
  <si>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</si>
  <si>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</si>
  <si>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</si>
  <si>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</si>
  <si>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</si>
  <si>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</si>
  <si>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</si>
  <si>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</si>
  <si>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</si>
  <si>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</si>
  <si>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</si>
  <si>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</si>
  <si>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</si>
  <si>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</si>
  <si>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</si>
  <si>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</si>
  <si>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</si>
  <si>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</si>
  <si>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</si>
  <si>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</si>
  <si>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</si>
  <si>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</si>
  <si>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</si>
  <si>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</si>
  <si>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</si>
  <si>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</si>
  <si>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</si>
  <si>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</si>
  <si>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</si>
  <si>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</si>
  <si>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</si>
  <si>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</si>
  <si>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</si>
  <si>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</si>
  <si>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</si>
  <si>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</si>
  <si>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</si>
  <si>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</si>
  <si>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</si>
  <si>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</si>
  <si>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</si>
  <si>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</si>
  <si>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</si>
  <si>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</si>
  <si>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</si>
  <si>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</si>
  <si>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</si>
  <si>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</si>
  <si>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</si>
  <si>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</si>
  <si>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</si>
  <si>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</si>
  <si>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</si>
  <si>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</si>
  <si>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</si>
  <si>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</si>
  <si>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</si>
  <si>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</si>
  <si>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</si>
  <si>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</si>
  <si>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</si>
  <si>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</si>
  <si>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</si>
  <si>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</si>
  <si>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</si>
  <si>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</si>
  <si>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</si>
  <si>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</si>
  <si>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</si>
  <si>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</si>
  <si>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</si>
  <si>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</si>
  <si>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</si>
  <si>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</si>
  <si>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</si>
  <si>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</si>
  <si>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</si>
  <si>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</si>
  <si>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</si>
  <si>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</si>
  <si>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</si>
  <si>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</si>
  <si>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</si>
  <si>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</si>
  <si>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</si>
  <si>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</si>
  <si>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</si>
  <si>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</si>
  <si>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</si>
  <si>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</si>
  <si>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</si>
  <si>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</si>
  <si>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</si>
  <si>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</si>
  <si>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</si>
  <si>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</si>
  <si>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</si>
  <si>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</si>
  <si>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</si>
  <si>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</si>
  <si>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</si>
  <si>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</si>
  <si>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</si>
  <si>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</si>
  <si>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</si>
  <si>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</si>
  <si>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</si>
  <si>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</si>
  <si>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</si>
  <si>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</si>
  <si>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</si>
  <si>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</si>
  <si>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</si>
  <si>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</si>
  <si>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</si>
  <si>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</si>
  <si>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</si>
  <si>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</si>
  <si>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</si>
  <si>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</si>
  <si>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</si>
  <si>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</si>
  <si>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</si>
  <si>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</si>
  <si>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</si>
  <si>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</si>
  <si>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</si>
  <si>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</si>
  <si>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</si>
  <si>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</si>
  <si>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</si>
  <si>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</si>
  <si>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</si>
  <si>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</si>
  <si>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</si>
  <si>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</si>
  <si>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</si>
  <si>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</si>
  <si>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</si>
  <si>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</si>
  <si>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</si>
  <si>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</si>
  <si>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</si>
  <si>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</si>
  <si>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</si>
  <si>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</si>
  <si>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</si>
  <si>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</si>
  <si>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</si>
  <si>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</si>
  <si>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</si>
  <si>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</si>
  <si>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</si>
  <si>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</si>
  <si>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</si>
  <si>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</si>
  <si>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</si>
  <si>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</si>
  <si>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</si>
  <si>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</si>
  <si>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</si>
  <si>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</si>
  <si>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</si>
  <si>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</si>
  <si>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</si>
  <si>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</si>
  <si>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</si>
  <si>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</si>
  <si>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</si>
  <si>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</si>
  <si>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</si>
  <si>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</si>
  <si>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</si>
  <si>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</si>
  <si>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</si>
  <si>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</si>
  <si>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</si>
  <si>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</si>
  <si>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</si>
  <si>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</si>
  <si>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</si>
  <si>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</si>
  <si>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</si>
  <si>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</si>
  <si>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</si>
  <si>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</si>
  <si>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</si>
  <si>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</si>
  <si>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</si>
  <si>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</si>
  <si>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</si>
  <si>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</si>
  <si>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</si>
  <si>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</si>
  <si>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</si>
  <si>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</si>
  <si>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</si>
  <si>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</si>
  <si>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</si>
  <si>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</si>
  <si>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</si>
  <si>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</si>
  <si>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</si>
  <si>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</si>
  <si>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</si>
  <si>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</si>
  <si>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</si>
  <si>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</si>
  <si>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</si>
  <si>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</si>
  <si>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</si>
  <si>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</si>
  <si>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</si>
  <si>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</si>
  <si>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</si>
  <si>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</si>
  <si>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</si>
  <si>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</si>
  <si>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</si>
  <si>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</si>
  <si>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</si>
  <si>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</si>
  <si>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</si>
  <si>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</si>
  <si>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</si>
  <si>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</si>
  <si>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</si>
  <si>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</si>
  <si>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</si>
  <si>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</si>
  <si>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</si>
  <si>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</si>
  <si>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</si>
  <si>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</si>
  <si>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</si>
  <si>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</si>
  <si>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</si>
  <si>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</si>
  <si>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</si>
  <si>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</si>
  <si>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</si>
  <si>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</si>
  <si>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</si>
  <si>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</si>
  <si>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</si>
  <si>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</si>
  <si>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</si>
  <si>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</si>
  <si>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</si>
  <si>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</si>
  <si>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</si>
  <si>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</si>
  <si>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</si>
  <si>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</si>
  <si>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</si>
  <si>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</si>
  <si>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</si>
  <si>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</si>
  <si>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</si>
  <si>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</si>
  <si>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</si>
  <si>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</si>
  <si>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</si>
  <si>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</si>
  <si>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</si>
  <si>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</si>
  <si>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</si>
  <si>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</si>
  <si>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</si>
  <si>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</si>
  <si>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</si>
  <si>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</si>
  <si>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</si>
  <si>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</si>
  <si>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</si>
  <si>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</si>
  <si>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</si>
  <si>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</si>
  <si>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</si>
  <si>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</si>
  <si>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</si>
  <si>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</si>
  <si>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</si>
  <si>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</si>
  <si>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</si>
  <si>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</si>
  <si>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</si>
  <si>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</si>
  <si>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</si>
  <si>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</si>
  <si>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</si>
  <si>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</si>
  <si>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</si>
  <si>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</si>
  <si>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</si>
  <si>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</si>
  <si>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</si>
  <si>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</si>
  <si>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</si>
  <si>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</si>
  <si>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</si>
  <si>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</si>
  <si>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</si>
  <si>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</si>
  <si>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</si>
  <si>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</si>
  <si>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</si>
  <si>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</si>
  <si>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</si>
  <si>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</si>
  <si>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</si>
  <si>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</si>
  <si>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</si>
  <si>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</si>
  <si>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</si>
  <si>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</si>
  <si>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</si>
  <si>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</si>
  <si>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</si>
  <si>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</si>
  <si>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</si>
  <si>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</si>
  <si>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</si>
  <si>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</si>
  <si>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</si>
  <si>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</si>
  <si>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</si>
  <si>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</si>
  <si>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</si>
  <si>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</si>
  <si>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</si>
  <si>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</si>
  <si>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</si>
  <si>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</si>
  <si>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</si>
  <si>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</si>
  <si>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</si>
  <si>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</si>
  <si>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</si>
  <si>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</si>
  <si>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</si>
  <si>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</si>
  <si>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</si>
  <si>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</si>
  <si>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</si>
  <si>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</si>
  <si>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</si>
  <si>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</si>
  <si>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</si>
  <si>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</si>
  <si>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</si>
  <si>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</si>
  <si>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</si>
  <si>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</si>
  <si>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</si>
  <si>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</si>
  <si>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</si>
  <si>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</si>
  <si>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</si>
  <si>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</si>
  <si>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</si>
  <si>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</si>
  <si>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</si>
  <si>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</si>
  <si>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</si>
  <si>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</si>
  <si>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</si>
  <si>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</si>
  <si>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</si>
  <si>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</si>
  <si>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</si>
  <si>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</si>
  <si>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</si>
  <si>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</si>
  <si>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</si>
  <si>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</si>
  <si>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</si>
  <si>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</si>
  <si>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</si>
  <si>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</si>
  <si>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</si>
  <si>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</si>
  <si>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</si>
  <si>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</si>
  <si>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</si>
  <si>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</si>
  <si>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</si>
  <si>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</si>
  <si>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</si>
  <si>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</si>
  <si>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</si>
  <si>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</si>
  <si>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</si>
  <si>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</si>
  <si>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</si>
  <si>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</si>
  <si>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</si>
  <si>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</si>
  <si>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</si>
  <si>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</si>
  <si>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</si>
  <si>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</si>
  <si>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</si>
  <si>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</si>
  <si>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</si>
  <si>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</si>
  <si>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</si>
  <si>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</si>
  <si>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</si>
  <si>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</si>
  <si>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</si>
  <si>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</si>
  <si>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</si>
  <si>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</si>
  <si>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</si>
  <si>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</si>
  <si>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</si>
  <si>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</si>
  <si>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</si>
  <si>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</si>
  <si>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</si>
  <si>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</si>
  <si>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</si>
  <si>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</si>
  <si>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</si>
  <si>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</si>
  <si>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</si>
  <si>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</si>
  <si>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</si>
  <si>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</si>
  <si>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</si>
  <si>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</si>
  <si>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</si>
  <si>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</si>
  <si>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</si>
  <si>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</si>
  <si>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</si>
  <si>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</si>
  <si>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</si>
  <si>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</si>
  <si>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</si>
  <si>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</si>
  <si>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</si>
  <si>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</si>
  <si>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</si>
  <si>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</si>
  <si>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</si>
  <si>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</si>
  <si>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</si>
  <si>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</si>
  <si>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</si>
  <si>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</si>
  <si>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</si>
  <si>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</si>
  <si>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</si>
  <si>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</si>
  <si>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</si>
  <si>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</si>
  <si>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</si>
  <si>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</si>
  <si>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</si>
  <si>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</si>
  <si>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</si>
  <si>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</si>
  <si>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</si>
  <si>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</si>
  <si>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</si>
  <si>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</si>
  <si>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</si>
  <si>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</si>
  <si>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</si>
  <si>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</si>
  <si>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</si>
  <si>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</si>
  <si>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</si>
  <si>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</si>
  <si>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</si>
  <si>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</si>
  <si>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</si>
  <si>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</si>
  <si>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</si>
  <si>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</si>
  <si>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</si>
  <si>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</si>
  <si>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</si>
  <si>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</si>
  <si>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</si>
  <si>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</si>
  <si>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</si>
  <si>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</si>
  <si>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</si>
  <si>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</si>
  <si>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</si>
  <si>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</si>
  <si>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</si>
  <si>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</si>
  <si>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</si>
  <si>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</si>
  <si>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</si>
  <si>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</si>
  <si>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</si>
  <si>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</si>
  <si>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</si>
  <si>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</si>
  <si>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</si>
  <si>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</si>
  <si>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</si>
  <si>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</si>
  <si>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</si>
  <si>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</si>
  <si>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</si>
  <si>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</si>
  <si>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</si>
  <si>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</si>
  <si>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</si>
  <si>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</si>
  <si>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</si>
  <si>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</si>
  <si>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</si>
  <si>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</si>
  <si>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</si>
  <si>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</si>
  <si>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</si>
  <si>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</si>
  <si>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</si>
  <si>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</si>
  <si>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</si>
  <si>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</si>
  <si>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</si>
  <si>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</si>
  <si>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</si>
  <si>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</si>
  <si>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</si>
  <si>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</si>
  <si>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</si>
  <si>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</si>
  <si>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</si>
  <si>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</si>
  <si>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</si>
  <si>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</si>
  <si>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</si>
  <si>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</si>
  <si>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</si>
  <si>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</si>
  <si>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</si>
  <si>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</si>
  <si>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</si>
  <si>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</si>
  <si>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</si>
  <si>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</si>
  <si>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</si>
  <si>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</si>
  <si>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</si>
  <si>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</si>
  <si>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</si>
  <si>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</si>
  <si>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</si>
  <si>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</si>
  <si>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</si>
  <si>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</si>
  <si>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</si>
  <si>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</si>
  <si>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</si>
  <si>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</si>
  <si>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</si>
  <si>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</si>
  <si>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</si>
  <si>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</si>
  <si>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</si>
  <si>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</si>
  <si>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</si>
  <si>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</si>
  <si>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</si>
  <si>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</si>
  <si>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</si>
  <si>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</si>
  <si>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</si>
  <si>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</si>
  <si>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</si>
  <si>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</si>
  <si>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</si>
  <si>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</si>
  <si>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</si>
  <si>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</si>
  <si>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</si>
  <si>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</si>
  <si>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</si>
  <si>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</si>
  <si>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</si>
  <si>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</si>
  <si>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</si>
  <si>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</si>
  <si>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</si>
  <si>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</si>
  <si>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</si>
  <si>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</si>
  <si>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</si>
  <si>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</si>
  <si>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</si>
  <si>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</si>
  <si>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</si>
  <si>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</si>
  <si>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</si>
  <si>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</si>
  <si>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</si>
  <si>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</si>
  <si>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</si>
  <si>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</si>
  <si>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</si>
  <si>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</si>
  <si>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</si>
  <si>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</si>
  <si>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</si>
  <si>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</si>
  <si>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</si>
  <si>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</si>
  <si>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</si>
  <si>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</si>
  <si>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</si>
  <si>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</si>
  <si>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</si>
  <si>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</si>
  <si>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</si>
  <si>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</si>
  <si>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</si>
  <si>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</si>
  <si>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</si>
  <si>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</si>
  <si>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</si>
  <si>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</si>
  <si>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</si>
  <si>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</si>
  <si>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</si>
  <si>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</si>
  <si>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</si>
  <si>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</si>
  <si>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</si>
  <si>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</si>
  <si>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</si>
  <si>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</si>
  <si>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</si>
  <si>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</si>
  <si>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</si>
  <si>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</si>
  <si>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</si>
  <si>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</si>
  <si>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</si>
  <si>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</si>
  <si>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</si>
  <si>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</si>
  <si>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</si>
  <si>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</si>
  <si>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</si>
  <si>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</si>
  <si>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</si>
  <si>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</si>
  <si>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</si>
  <si>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</si>
  <si>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</si>
  <si>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</si>
  <si>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</si>
  <si>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</si>
  <si>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</si>
  <si>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</si>
  <si>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</si>
  <si>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</si>
  <si>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</si>
  <si>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</si>
  <si>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</si>
  <si>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</si>
  <si>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</si>
  <si>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</si>
  <si>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</si>
  <si>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</si>
  <si>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</si>
  <si>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</si>
  <si>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</si>
  <si>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</si>
  <si>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</si>
  <si>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</si>
  <si>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</si>
  <si>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</si>
  <si>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</si>
  <si>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</si>
  <si>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</si>
  <si>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</si>
  <si>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</si>
  <si>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</si>
  <si>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</si>
  <si>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</si>
  <si>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</si>
  <si>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</si>
  <si>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</si>
  <si>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</si>
  <si>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</si>
  <si>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</si>
  <si>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</si>
  <si>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</si>
  <si>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</si>
  <si>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</si>
  <si>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</si>
  <si>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</si>
  <si>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</si>
  <si>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</si>
  <si>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</si>
  <si>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</si>
  <si>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</si>
  <si>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</si>
  <si>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</si>
  <si>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</si>
  <si>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</si>
  <si>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</si>
  <si>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</si>
  <si>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</si>
  <si>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</si>
  <si>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</si>
  <si>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</si>
  <si>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</si>
  <si>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</si>
  <si>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</si>
  <si>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</si>
  <si>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</si>
  <si>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</si>
  <si>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</si>
  <si>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</si>
  <si>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</si>
  <si>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</si>
  <si>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</si>
  <si>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</si>
  <si>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</si>
  <si>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</si>
  <si>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</si>
  <si>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</si>
  <si>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</si>
  <si>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</si>
  <si>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</si>
  <si>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</si>
  <si>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</si>
  <si>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</si>
  <si>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</si>
  <si>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</si>
  <si>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</si>
  <si>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</si>
  <si>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</si>
  <si>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</si>
  <si>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</si>
  <si>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</si>
  <si>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</si>
  <si>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</si>
  <si>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</si>
  <si>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</si>
  <si>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</si>
  <si>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</si>
  <si>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</si>
  <si>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</si>
  <si>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</si>
  <si>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</si>
  <si>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</si>
  <si>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</si>
  <si>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</si>
  <si>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</si>
  <si>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</si>
  <si>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</si>
  <si>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</si>
  <si>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</si>
  <si>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</si>
  <si>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</si>
  <si>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</si>
  <si>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</si>
  <si>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</si>
  <si>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</si>
  <si>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</si>
  <si>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</si>
  <si>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</si>
  <si>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</si>
  <si>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</si>
  <si>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</si>
  <si>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</si>
  <si>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</si>
  <si>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</si>
  <si>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</si>
  <si>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</si>
  <si>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</si>
  <si>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</si>
  <si>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</si>
  <si>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</si>
  <si>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</si>
  <si>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</si>
  <si>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</si>
  <si>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</si>
  <si>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</si>
  <si>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</si>
  <si>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</si>
  <si>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</si>
  <si>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</si>
  <si>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</si>
  <si>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</si>
  <si>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</si>
  <si>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</si>
  <si>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</si>
  <si>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</si>
  <si>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</si>
  <si>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</si>
  <si>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</si>
  <si>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</si>
  <si>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</si>
  <si>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</si>
  <si>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</si>
  <si>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</si>
  <si>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</si>
  <si>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</si>
  <si>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</si>
  <si>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</si>
  <si>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</si>
  <si>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</si>
  <si>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</si>
  <si>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</si>
  <si>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</si>
  <si>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</si>
  <si>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</si>
  <si>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</si>
  <si>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</si>
  <si>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</si>
  <si>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</si>
  <si>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</si>
  <si>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</si>
  <si>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</si>
  <si>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</si>
  <si>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</si>
  <si>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</si>
  <si>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</si>
  <si>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</si>
  <si>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</si>
  <si>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</si>
  <si>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</si>
  <si>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</si>
  <si>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</si>
  <si>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</si>
  <si>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</si>
  <si>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</si>
  <si>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</si>
  <si>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</si>
  <si>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</si>
  <si>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</si>
  <si>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</si>
  <si>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</si>
  <si>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</si>
  <si>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</si>
  <si>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</si>
  <si>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</si>
  <si>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</si>
  <si>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</si>
  <si>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</si>
  <si>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</si>
  <si>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</si>
  <si>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</si>
  <si>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</si>
  <si>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</si>
  <si>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</si>
  <si>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</si>
  <si>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</si>
  <si>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</si>
  <si>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</si>
  <si>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</si>
  <si>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</si>
  <si>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</si>
  <si>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</si>
  <si>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</si>
  <si>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</si>
  <si>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</si>
  <si>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</si>
  <si>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</si>
  <si>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</si>
  <si>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</si>
  <si>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</si>
  <si>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</si>
  <si>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</si>
  <si>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</si>
  <si>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</si>
  <si>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</si>
  <si>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</si>
  <si>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</si>
  <si>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</si>
  <si>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</si>
  <si>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</si>
  <si>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</si>
  <si>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</si>
  <si>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</si>
  <si>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</si>
  <si>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</si>
  <si>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</si>
  <si>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</si>
  <si>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</si>
  <si>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</si>
  <si>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</si>
  <si>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</si>
  <si>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</si>
  <si>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</si>
  <si>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</si>
  <si>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</si>
  <si>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</si>
  <si>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</si>
  <si>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</si>
  <si>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</si>
  <si>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</si>
  <si>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</si>
  <si>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</si>
  <si>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</si>
  <si>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</si>
  <si>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</si>
  <si>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</si>
  <si>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</si>
  <si>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</si>
  <si>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</si>
  <si>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</si>
  <si>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</si>
  <si>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</si>
  <si>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</si>
  <si>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</si>
  <si>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</si>
  <si>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</si>
  <si>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</si>
  <si>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</si>
  <si>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</si>
  <si>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</si>
  <si>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</si>
  <si>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</si>
  <si>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</si>
  <si>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</si>
  <si>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</si>
  <si>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</si>
  <si>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</si>
  <si>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</si>
  <si>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</si>
  <si>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</si>
  <si>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</si>
  <si>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</si>
  <si>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</si>
  <si>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</si>
  <si>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</si>
  <si>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</si>
  <si>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</si>
  <si>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</si>
  <si>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</si>
  <si>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</si>
  <si>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</si>
  <si>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</si>
  <si>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</si>
  <si>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</si>
  <si>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</si>
  <si>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</si>
  <si>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</si>
  <si>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</si>
  <si>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</si>
  <si>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</si>
  <si>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</si>
  <si>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</si>
  <si>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</si>
  <si>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</si>
  <si>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</si>
  <si>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</si>
  <si>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</si>
  <si>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</si>
  <si>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</si>
  <si>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</si>
  <si>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</si>
  <si>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</si>
  <si>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</si>
  <si>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</si>
  <si>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</si>
  <si>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</si>
  <si>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</si>
  <si>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</si>
  <si>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</si>
  <si>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</si>
  <si>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</si>
  <si>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</si>
  <si>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</si>
  <si>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</si>
  <si>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</si>
  <si>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</si>
  <si>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</si>
  <si>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</si>
  <si>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</si>
  <si>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</si>
  <si>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</si>
  <si>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</si>
  <si>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</si>
  <si>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</si>
  <si>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</si>
  <si>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</si>
  <si>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</si>
  <si>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</si>
  <si>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</si>
  <si>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</si>
  <si>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</si>
  <si>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</si>
  <si>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</si>
  <si>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</si>
  <si>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</si>
  <si>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</si>
  <si>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</si>
  <si>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</si>
  <si>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</si>
  <si>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</si>
  <si>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</si>
  <si>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</si>
  <si>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</si>
  <si>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</si>
  <si>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</si>
  <si>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</si>
  <si>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</si>
  <si>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</si>
  <si>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</si>
  <si>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</si>
  <si>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</si>
  <si>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</si>
  <si>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</si>
  <si>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</si>
  <si>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</si>
  <si>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</si>
  <si>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</si>
  <si>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</si>
  <si>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</si>
  <si>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</si>
  <si>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</si>
  <si>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</si>
  <si>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</si>
  <si>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</si>
  <si>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</si>
  <si>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</si>
  <si>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</si>
  <si>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</si>
  <si>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</si>
  <si>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</si>
  <si>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</si>
  <si>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</si>
  <si>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</si>
  <si>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</si>
  <si>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</si>
  <si>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</si>
  <si>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</si>
  <si>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</si>
  <si>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</si>
  <si>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</si>
  <si>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</si>
  <si>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</si>
  <si>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</si>
  <si>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</si>
  <si>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</si>
  <si>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</si>
  <si>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</si>
  <si>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</si>
  <si>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</si>
  <si>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</si>
  <si>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</si>
  <si>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</si>
  <si>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</si>
  <si>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</si>
  <si>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</si>
  <si>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</si>
  <si>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</si>
  <si>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</si>
  <si>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</si>
  <si>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</si>
  <si>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</si>
  <si>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</si>
  <si>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</si>
  <si>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</si>
  <si>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</si>
  <si>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</si>
  <si>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</si>
  <si>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</si>
  <si>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</si>
  <si>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</si>
  <si>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</si>
  <si>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</si>
  <si>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</si>
  <si>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</si>
  <si>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</si>
  <si>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</si>
  <si>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</si>
  <si>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</si>
  <si>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</si>
  <si>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</si>
  <si>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</si>
  <si>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</si>
  <si>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</si>
  <si>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</si>
  <si>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</si>
  <si>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</si>
  <si>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</si>
  <si>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</si>
  <si>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</si>
  <si>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</si>
  <si>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</si>
  <si>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</si>
  <si>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</si>
  <si>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</si>
  <si>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</si>
  <si>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</si>
  <si>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</si>
  <si>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</si>
  <si>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</si>
  <si>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</si>
  <si>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</si>
  <si>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</si>
  <si>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</si>
  <si>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</si>
  <si>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</si>
  <si>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</si>
  <si>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</si>
  <si>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</si>
  <si>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</si>
  <si>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</si>
  <si>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</si>
  <si>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</si>
  <si>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</si>
  <si>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</si>
  <si>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</si>
  <si>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</si>
  <si>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</si>
  <si>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</si>
  <si>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</si>
  <si>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</si>
  <si>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</si>
  <si>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</si>
  <si>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</si>
  <si>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</si>
  <si>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</si>
  <si>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</si>
  <si>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</si>
  <si>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</si>
  <si>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</si>
  <si>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</si>
  <si>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</si>
  <si>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</si>
  <si>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</si>
  <si>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</si>
  <si>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</si>
  <si>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</si>
  <si>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</si>
  <si>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</si>
  <si>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</si>
  <si>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</si>
  <si>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</si>
  <si>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</si>
  <si>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</si>
  <si>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</si>
  <si>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</si>
  <si>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</si>
  <si>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</si>
  <si>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</si>
  <si>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</si>
  <si>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</si>
  <si>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</si>
  <si>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</si>
  <si>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</si>
  <si>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</si>
  <si>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</si>
  <si>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</si>
  <si>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</si>
  <si>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</si>
  <si>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</si>
  <si>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</si>
  <si>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</si>
  <si>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</si>
  <si>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</si>
  <si>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</si>
  <si>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</si>
  <si>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</si>
  <si>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</si>
  <si>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</si>
  <si>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</si>
  <si>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</si>
  <si>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</si>
  <si>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</si>
  <si>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</si>
  <si>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</si>
  <si>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</si>
  <si>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</si>
  <si>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</si>
  <si>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</si>
  <si>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</si>
  <si>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</si>
  <si>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</si>
  <si>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</si>
  <si>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</si>
  <si>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</si>
  <si>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</si>
  <si>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</si>
  <si>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</si>
  <si>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</si>
  <si>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</si>
  <si>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</si>
  <si>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</si>
  <si>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</si>
  <si>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</si>
  <si>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</si>
  <si>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</si>
  <si>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</si>
  <si>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</si>
  <si>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</si>
  <si>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</si>
  <si>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</si>
  <si>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</si>
  <si>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</si>
  <si>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</si>
  <si>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</si>
  <si>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</si>
  <si>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</si>
  <si>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</si>
  <si>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</si>
  <si>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</si>
  <si>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</si>
  <si>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</si>
  <si>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</si>
  <si>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</si>
  <si>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</si>
  <si>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</si>
  <si>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</si>
  <si>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</si>
  <si>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</si>
  <si>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</si>
  <si>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</si>
  <si>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</si>
  <si>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</si>
  <si>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</si>
  <si>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</si>
  <si>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</si>
  <si>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</si>
  <si>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</si>
  <si>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</si>
  <si>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</si>
  <si>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</si>
  <si>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</si>
  <si>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</si>
  <si>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</si>
  <si>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</si>
  <si>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</si>
  <si>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</si>
  <si>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</si>
  <si>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</si>
  <si>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</si>
  <si>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</si>
  <si>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</si>
  <si>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</si>
  <si>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</si>
  <si>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</si>
  <si>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</si>
  <si>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</si>
  <si>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</si>
  <si>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</si>
  <si>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</si>
  <si>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</si>
  <si>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</si>
  <si>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</si>
  <si>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</si>
  <si>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</si>
  <si>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</si>
  <si>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</si>
  <si>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</si>
  <si>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</si>
  <si>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</si>
  <si>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</si>
  <si>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</si>
  <si>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</si>
  <si>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</si>
  <si>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</si>
  <si>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</si>
  <si>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</si>
  <si>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</si>
  <si>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</si>
  <si>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</si>
  <si>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</si>
  <si>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</si>
  <si>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</si>
  <si>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</si>
  <si>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</si>
  <si>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</si>
  <si>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</si>
  <si>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</si>
  <si>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</si>
  <si>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</si>
  <si>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</si>
  <si>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</si>
  <si>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</si>
  <si>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</si>
  <si>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</si>
  <si>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</si>
  <si>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</si>
  <si>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</si>
  <si>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</si>
  <si>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</si>
  <si>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</si>
  <si>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</si>
  <si>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</si>
  <si>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</si>
  <si>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</si>
  <si>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</si>
  <si>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</si>
  <si>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</si>
  <si>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</si>
  <si>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</si>
  <si>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</si>
  <si>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</si>
  <si>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</si>
  <si>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</si>
  <si>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</si>
  <si>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</si>
  <si>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</si>
  <si>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</si>
  <si>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</si>
  <si>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</si>
  <si>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</si>
  <si>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</si>
  <si>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</si>
  <si>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</si>
  <si>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</si>
  <si>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</si>
  <si>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</si>
  <si>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</si>
  <si>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</si>
  <si>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</si>
  <si>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</si>
  <si>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</si>
  <si>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</si>
  <si>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</si>
  <si>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</si>
  <si>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</si>
  <si>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</si>
  <si>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</si>
  <si>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</si>
  <si>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</si>
  <si>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</si>
  <si>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</si>
  <si>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</si>
  <si>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</si>
  <si>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</si>
  <si>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</si>
  <si>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</si>
  <si>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</si>
  <si>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</si>
  <si>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</si>
  <si>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</si>
  <si>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</si>
  <si>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</si>
  <si>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</si>
  <si>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</si>
  <si>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</si>
  <si>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</si>
  <si>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</si>
  <si>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</si>
  <si>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</si>
  <si>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</si>
  <si>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</si>
  <si>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</si>
  <si>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</si>
  <si>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</si>
  <si>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</si>
  <si>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</si>
  <si>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</si>
  <si>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</si>
  <si>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</si>
  <si>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</si>
  <si>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</si>
  <si>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</si>
  <si>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</si>
  <si>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</si>
  <si>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</si>
  <si>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</si>
  <si>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</si>
  <si>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</si>
  <si>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</si>
  <si>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</si>
  <si>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</si>
  <si>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</si>
  <si>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</si>
  <si>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</si>
  <si>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</si>
  <si>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</si>
  <si>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</si>
  <si>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</si>
  <si>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</si>
  <si>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</si>
  <si>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</si>
  <si>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</si>
  <si>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</si>
  <si>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</si>
  <si>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</si>
  <si>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</si>
  <si>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</si>
  <si>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</si>
  <si>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</si>
  <si>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</si>
  <si>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</si>
  <si>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</si>
  <si>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</si>
  <si>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</si>
  <si>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</si>
  <si>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</si>
  <si>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</si>
  <si>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</si>
  <si>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</si>
  <si>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</si>
  <si>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</si>
  <si>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</si>
  <si>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</si>
  <si>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</si>
  <si>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</si>
  <si>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</si>
  <si>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</si>
  <si>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</si>
  <si>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</si>
  <si>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</si>
  <si>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</si>
  <si>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</si>
  <si>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</si>
  <si>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</si>
  <si>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</si>
  <si>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</si>
  <si>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</si>
  <si>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</si>
  <si>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</si>
  <si>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</si>
  <si>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</si>
  <si>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</si>
  <si>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</si>
  <si>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</si>
  <si>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</si>
  <si>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</si>
  <si>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</si>
  <si>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</si>
  <si>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</si>
  <si>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</si>
  <si>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</si>
  <si>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</si>
  <si>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</si>
  <si>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</si>
  <si>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</si>
  <si>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</si>
  <si>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</si>
  <si>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</si>
  <si>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</si>
  <si>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</si>
  <si>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</si>
  <si>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</si>
  <si>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</si>
  <si>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</si>
  <si>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</si>
  <si>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</si>
  <si>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</si>
  <si>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</si>
  <si>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</si>
  <si>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</si>
  <si>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</si>
  <si>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</si>
  <si>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</si>
  <si>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</si>
  <si>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</si>
  <si>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</si>
  <si>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</si>
  <si>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</si>
  <si>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</si>
  <si>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</si>
  <si>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</si>
  <si>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</si>
  <si>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</si>
  <si>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</si>
  <si>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</si>
  <si>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</si>
  <si>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</si>
  <si>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</si>
  <si>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</si>
  <si>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</si>
  <si>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</si>
  <si>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</si>
  <si>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</si>
  <si>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</si>
  <si>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</si>
  <si>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</si>
  <si>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</si>
  <si>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</si>
  <si>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</si>
  <si>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</si>
  <si>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</si>
  <si>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</si>
  <si>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</si>
  <si>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</si>
  <si>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</si>
  <si>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</si>
  <si>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</si>
  <si>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</si>
  <si>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</si>
  <si>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</si>
  <si>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</si>
  <si>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</si>
  <si>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</si>
  <si>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</si>
  <si>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</si>
  <si>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</si>
  <si>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</si>
  <si>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</si>
  <si>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</si>
  <si>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</si>
  <si>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</si>
  <si>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</si>
  <si>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</si>
  <si>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</si>
  <si>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</si>
  <si>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</si>
  <si>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</si>
  <si>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</si>
  <si>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</si>
  <si>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</si>
  <si>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</si>
  <si>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</si>
  <si>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</si>
  <si>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</si>
  <si>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</si>
  <si>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</si>
  <si>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</si>
  <si>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</si>
  <si>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</si>
  <si>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</si>
  <si>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</si>
  <si>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</si>
  <si>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</si>
  <si>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</si>
  <si>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</si>
  <si>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</si>
  <si>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</si>
  <si>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</si>
  <si>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</si>
  <si>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</si>
  <si>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</si>
  <si>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</si>
  <si>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</si>
  <si>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</si>
  <si>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</si>
  <si>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</si>
  <si>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</si>
  <si>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</si>
  <si>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</si>
  <si>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</si>
  <si>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</si>
  <si>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</si>
  <si>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</si>
  <si>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</si>
  <si>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</si>
  <si>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</si>
  <si>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</si>
  <si>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</si>
  <si>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</si>
  <si>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</si>
  <si>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</si>
  <si>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</si>
  <si>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</si>
  <si>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</si>
  <si>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</si>
  <si>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</si>
  <si>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</si>
  <si>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</si>
  <si>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</si>
  <si>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</si>
  <si>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</si>
  <si>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</si>
  <si>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</si>
  <si>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</si>
  <si>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</si>
  <si>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</si>
  <si>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</si>
  <si>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</si>
  <si>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</si>
  <si>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</si>
  <si>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</si>
  <si>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</si>
  <si>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</si>
  <si>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</si>
  <si>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</si>
  <si>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</si>
  <si>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</si>
  <si>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</si>
  <si>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</si>
  <si>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</si>
  <si>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</si>
  <si>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</si>
  <si>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</si>
  <si>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</si>
  <si>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</si>
  <si>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</si>
  <si>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</si>
  <si>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</si>
  <si>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</si>
  <si>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</si>
  <si>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</si>
  <si>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</si>
  <si>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</si>
  <si>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</si>
  <si>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</si>
  <si>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</si>
  <si>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</si>
  <si>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</si>
  <si>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</si>
  <si>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</si>
  <si>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</si>
  <si>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</si>
  <si>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</si>
  <si>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</si>
  <si>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</si>
  <si>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</si>
  <si>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</si>
  <si>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</si>
  <si>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</si>
  <si>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</si>
  <si>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</si>
  <si>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</si>
  <si>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</si>
  <si>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</si>
  <si>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</si>
  <si>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</si>
  <si>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</si>
  <si>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</si>
  <si>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</si>
  <si>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</si>
  <si>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</si>
  <si>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</si>
  <si>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</si>
  <si>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</si>
  <si>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</si>
  <si>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</si>
  <si>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</si>
  <si>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</si>
  <si>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</si>
  <si>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</si>
  <si>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</si>
  <si>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</si>
  <si>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</si>
  <si>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</si>
  <si>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</si>
  <si>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</si>
  <si>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</si>
  <si>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</si>
  <si>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</si>
  <si>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</si>
  <si>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</si>
  <si>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</si>
  <si>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</si>
  <si>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</si>
  <si>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</si>
  <si>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</si>
  <si>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</si>
  <si>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</si>
  <si>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</si>
  <si>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</si>
  <si>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</si>
  <si>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</si>
  <si>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</si>
  <si>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</si>
  <si>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</si>
  <si>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</si>
  <si>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</si>
  <si>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</si>
  <si>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</si>
  <si>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</si>
  <si>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</si>
  <si>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</si>
  <si>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</si>
  <si>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</si>
  <si>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</si>
  <si>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</si>
  <si>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</si>
  <si>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</si>
  <si>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</si>
  <si>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</si>
  <si>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</si>
  <si>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</si>
  <si>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</si>
  <si>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</si>
  <si>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</si>
  <si>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</si>
  <si>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</si>
  <si>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</si>
  <si>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</si>
  <si>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</si>
  <si>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</si>
  <si>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</si>
  <si>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</si>
  <si>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</si>
  <si>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</si>
  <si>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</si>
  <si>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</si>
  <si>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</si>
  <si>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</si>
  <si>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</si>
  <si>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</si>
  <si>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</si>
  <si>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</si>
  <si>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</si>
  <si>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</si>
  <si>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</si>
  <si>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</si>
  <si>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</si>
  <si>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</si>
  <si>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</si>
  <si>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</si>
  <si>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</si>
  <si>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</si>
  <si>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</si>
  <si>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</si>
  <si>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</si>
  <si>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</si>
  <si>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</si>
  <si>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</si>
  <si>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</si>
  <si>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</si>
  <si>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</si>
  <si>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</si>
  <si>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</si>
  <si>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</si>
  <si>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</si>
  <si>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</si>
  <si>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</si>
  <si>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</si>
  <si>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</si>
  <si>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</si>
  <si>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</si>
  <si>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</si>
  <si>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</si>
  <si>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</si>
  <si>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</si>
  <si>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</si>
  <si>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</si>
  <si>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</si>
  <si>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</si>
  <si>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</si>
  <si>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</si>
  <si>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</si>
  <si>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</si>
  <si>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</si>
  <si>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</si>
  <si>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</si>
  <si>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</si>
  <si>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</si>
  <si>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</si>
  <si>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</si>
  <si>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</si>
  <si>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</si>
  <si>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</si>
  <si>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</si>
  <si>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</si>
  <si>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</si>
  <si>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</si>
  <si>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</si>
  <si>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</si>
  <si>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</si>
  <si>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</si>
  <si>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</si>
  <si>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</si>
  <si>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</si>
  <si>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</si>
  <si>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</si>
  <si>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</si>
  <si>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</si>
  <si>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</si>
  <si>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</si>
  <si>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</si>
  <si>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</si>
  <si>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</si>
  <si>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</si>
  <si>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</si>
  <si>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</si>
  <si>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</si>
  <si>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</si>
  <si>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</si>
  <si>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</si>
  <si>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</si>
  <si>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</si>
  <si>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</si>
  <si>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</si>
  <si>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</si>
  <si>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</si>
  <si>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</si>
  <si>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</si>
  <si>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</si>
  <si>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</si>
  <si>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</si>
  <si>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</si>
  <si>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</si>
  <si>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</si>
  <si>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</si>
  <si>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</si>
  <si>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</si>
  <si>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</si>
  <si>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</si>
  <si>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</si>
  <si>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</si>
  <si>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</si>
  <si>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</si>
  <si>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</si>
  <si>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</si>
  <si>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</si>
  <si>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</si>
  <si>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</si>
  <si>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</si>
  <si>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</si>
  <si>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</si>
  <si>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</si>
  <si>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</si>
  <si>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</si>
  <si>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</si>
  <si>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</si>
  <si>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</si>
  <si>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</si>
  <si>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</si>
  <si>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</si>
  <si>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</si>
  <si>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</si>
  <si>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</si>
  <si>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</si>
  <si>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</si>
  <si>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</si>
  <si>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</si>
  <si>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</si>
  <si>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</si>
  <si>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</si>
  <si>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</si>
  <si>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</si>
  <si>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</si>
  <si>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</si>
  <si>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</si>
  <si>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</si>
  <si>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</si>
  <si>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</si>
  <si>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</si>
  <si>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</si>
  <si>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</si>
  <si>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</si>
  <si>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</si>
  <si>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</si>
  <si>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</si>
  <si>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</si>
  <si>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</si>
  <si>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</si>
  <si>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</si>
  <si>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</si>
  <si>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</si>
  <si>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</si>
  <si>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</si>
  <si>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</si>
  <si>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</si>
  <si>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</si>
  <si>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</si>
  <si>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</si>
  <si>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</si>
  <si>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</si>
  <si>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</si>
  <si>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</si>
  <si>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</si>
  <si>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</si>
  <si>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</si>
  <si>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</si>
  <si>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</si>
  <si>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</si>
  <si>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</si>
  <si>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</si>
  <si>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</si>
  <si>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</si>
  <si>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</si>
  <si>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</si>
  <si>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</si>
  <si>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</si>
  <si>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</si>
  <si>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</si>
  <si>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</si>
  <si>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</si>
  <si>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</si>
  <si>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</si>
  <si>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</si>
  <si>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</si>
  <si>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</si>
  <si>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</si>
  <si>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</si>
  <si>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</si>
  <si>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</si>
  <si>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</si>
  <si>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</si>
  <si>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</si>
  <si>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</si>
  <si>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</si>
  <si>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</si>
  <si>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</si>
  <si>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</si>
  <si>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</si>
  <si>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</si>
  <si>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</si>
  <si>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</si>
  <si>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</si>
  <si>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</si>
  <si>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</si>
  <si>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</si>
  <si>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</si>
  <si>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</si>
  <si>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</si>
  <si>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</si>
  <si>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</si>
  <si>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</si>
  <si>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</si>
  <si>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</si>
  <si>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</si>
  <si>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</si>
  <si>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</si>
  <si>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</si>
  <si>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</si>
  <si>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</si>
  <si>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</si>
  <si>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</si>
  <si>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</si>
  <si>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</si>
  <si>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</si>
  <si>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</si>
  <si>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</si>
  <si>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</si>
  <si>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</si>
  <si>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</si>
  <si>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</si>
  <si>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</si>
  <si>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</si>
  <si>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</si>
  <si>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</si>
  <si>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</si>
  <si>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</si>
  <si>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</si>
  <si>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</si>
  <si>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</si>
  <si>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</si>
  <si>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</si>
  <si>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</si>
  <si>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</si>
  <si>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</si>
  <si>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</si>
  <si>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</si>
  <si>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</si>
  <si>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</si>
  <si>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</si>
  <si>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</si>
  <si>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</si>
  <si>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</si>
  <si>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</si>
  <si>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</si>
  <si>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</si>
  <si>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</si>
  <si>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</si>
  <si>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</si>
  <si>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</si>
  <si>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</si>
  <si>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</si>
  <si>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</si>
  <si>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</si>
  <si>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</si>
  <si>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</si>
  <si>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</si>
  <si>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</si>
  <si>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</si>
  <si>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</si>
  <si>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</si>
  <si>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</si>
  <si>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</si>
  <si>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</si>
  <si>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</si>
  <si>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</si>
  <si>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</si>
  <si>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</si>
  <si>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</si>
  <si>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</si>
  <si>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</si>
  <si>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</si>
  <si>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</si>
  <si>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</si>
  <si>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</si>
  <si>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</si>
  <si>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</si>
  <si>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</si>
  <si>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</si>
  <si>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</si>
  <si>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</si>
  <si>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</si>
  <si>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</si>
  <si>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</si>
  <si>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</si>
  <si>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</si>
  <si>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</si>
  <si>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</si>
  <si>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</si>
  <si>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</si>
  <si>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</si>
  <si>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</si>
  <si>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</si>
  <si>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</si>
  <si>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</si>
  <si>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</si>
  <si>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</si>
  <si>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</si>
  <si>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</si>
  <si>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</si>
  <si>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</si>
  <si>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</si>
  <si>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</si>
  <si>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</si>
  <si>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</si>
  <si>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</si>
  <si>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</si>
  <si>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</si>
  <si>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</si>
  <si>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</si>
  <si>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</si>
  <si>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</si>
  <si>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</si>
  <si>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</si>
  <si>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</si>
  <si>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</si>
  <si>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</si>
  <si>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</si>
  <si>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</si>
  <si>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</si>
  <si>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</si>
  <si>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</si>
  <si>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</si>
  <si>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</si>
  <si>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</si>
  <si>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</si>
  <si>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</si>
  <si>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</si>
  <si>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</si>
  <si>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</si>
  <si>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</si>
  <si>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</si>
  <si>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</si>
  <si>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</si>
  <si>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</si>
  <si>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</si>
  <si>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</si>
  <si>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</si>
  <si>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</si>
  <si>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</si>
  <si>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</si>
  <si>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</si>
  <si>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</si>
  <si>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</si>
  <si>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</si>
  <si>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</si>
  <si>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</si>
  <si>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</si>
  <si>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</si>
  <si>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</si>
  <si>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</si>
  <si>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</si>
  <si>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</si>
  <si>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</si>
  <si>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</si>
  <si>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</si>
  <si>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</si>
  <si>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</si>
  <si>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</si>
  <si>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</si>
  <si>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</si>
  <si>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</si>
  <si>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</si>
  <si>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</si>
  <si>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</si>
  <si>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</si>
  <si>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</si>
  <si>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</si>
  <si>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</si>
  <si>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</si>
  <si>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</si>
  <si>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</si>
  <si>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</si>
  <si>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</si>
  <si>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</si>
  <si>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</si>
  <si>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</si>
  <si>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</si>
  <si>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</si>
  <si>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</si>
  <si>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</si>
  <si>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</si>
  <si>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</si>
  <si>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</si>
  <si>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</si>
  <si>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</si>
  <si>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</si>
  <si>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</si>
  <si>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</si>
  <si>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</si>
  <si>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</si>
  <si>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</si>
  <si>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</si>
  <si>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</si>
  <si>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</si>
  <si>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</si>
  <si>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</si>
  <si>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</si>
  <si>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</si>
  <si>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</si>
  <si>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</si>
  <si>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</si>
  <si>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</si>
  <si>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</si>
  <si>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</si>
  <si>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</si>
  <si>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</si>
  <si>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</si>
  <si>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</si>
  <si>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</si>
  <si>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</si>
  <si>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</si>
  <si>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</si>
  <si>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</si>
  <si>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</si>
  <si>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</si>
  <si>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</si>
  <si>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</si>
  <si>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</si>
  <si>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</si>
  <si>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</si>
  <si>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</si>
  <si>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</si>
  <si>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</si>
  <si>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</si>
  <si>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</si>
  <si>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</si>
  <si>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</si>
  <si>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</si>
  <si>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</si>
  <si>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</si>
  <si>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</si>
  <si>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</si>
  <si>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</si>
  <si>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</si>
  <si>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</si>
  <si>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</si>
  <si>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</si>
  <si>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</si>
  <si>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</si>
  <si>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</si>
  <si>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</si>
  <si>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</si>
  <si>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</si>
  <si>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</si>
  <si>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</si>
  <si>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</si>
  <si>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</si>
  <si>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</si>
  <si>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</si>
  <si>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</si>
  <si>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</si>
  <si>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</si>
  <si>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</si>
  <si>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</si>
  <si>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</si>
  <si>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</si>
  <si>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</si>
  <si>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</si>
  <si>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</si>
  <si>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</si>
  <si>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</si>
  <si>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</si>
  <si>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</si>
  <si>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</si>
  <si>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</si>
  <si>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</si>
  <si>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</si>
  <si>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</si>
  <si>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</si>
  <si>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</si>
  <si>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</si>
  <si>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</si>
  <si>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</si>
  <si>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</si>
  <si>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</si>
  <si>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</si>
  <si>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</si>
  <si>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</si>
  <si>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</si>
  <si>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</si>
  <si>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</si>
  <si>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</si>
  <si>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</si>
  <si>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</si>
  <si>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</si>
  <si>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</si>
  <si>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</si>
  <si>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</si>
  <si>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</si>
  <si>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</si>
  <si>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</si>
  <si>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</si>
  <si>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</si>
  <si>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</si>
  <si>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</si>
  <si>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</si>
  <si>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</si>
  <si>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</si>
  <si>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</si>
  <si>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</si>
  <si>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</si>
  <si>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</si>
  <si>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</si>
  <si>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</si>
  <si>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</si>
  <si>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</si>
  <si>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</si>
  <si>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</si>
  <si>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</si>
  <si>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</si>
  <si>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</si>
  <si>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</si>
  <si>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</si>
  <si>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</si>
  <si>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</si>
  <si>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</si>
  <si>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</si>
  <si>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</si>
  <si>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</si>
  <si>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</si>
  <si>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</si>
  <si>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</si>
  <si>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</si>
  <si>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</si>
  <si>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</si>
  <si>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</si>
  <si>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</si>
  <si>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</si>
  <si>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</si>
  <si>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</si>
  <si>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</si>
  <si>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</si>
  <si>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</si>
  <si>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</si>
  <si>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</si>
  <si>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</si>
  <si>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</si>
  <si>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</si>
  <si>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</si>
  <si>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</si>
  <si>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</si>
  <si>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</si>
  <si>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</si>
  <si>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</si>
  <si>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</si>
  <si>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</si>
  <si>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</si>
  <si>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</si>
  <si>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</si>
  <si>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</si>
  <si>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</si>
  <si>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</si>
  <si>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</si>
  <si>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</si>
  <si>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</si>
  <si>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</si>
  <si>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</si>
  <si>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</si>
  <si>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</si>
  <si>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</si>
  <si>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</si>
  <si>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</si>
  <si>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</si>
  <si>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</si>
  <si>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</si>
  <si>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</si>
  <si>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</si>
  <si>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</si>
  <si>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</si>
  <si>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</si>
  <si>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</si>
  <si>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</si>
  <si>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</si>
  <si>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</si>
  <si>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</si>
  <si>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</si>
  <si>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</si>
  <si>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</si>
  <si>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</si>
  <si>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</si>
  <si>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</si>
  <si>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</si>
  <si>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</si>
  <si>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</si>
  <si>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</si>
  <si>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</si>
  <si>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</si>
  <si>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</si>
  <si>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</si>
  <si>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</si>
  <si>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</si>
  <si>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</si>
  <si>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</si>
  <si>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</si>
  <si>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</si>
  <si>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</si>
  <si>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</si>
  <si>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</si>
  <si>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</si>
  <si>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</si>
  <si>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</si>
  <si>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</si>
  <si>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</si>
  <si>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</si>
  <si>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</si>
  <si>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</si>
  <si>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</si>
  <si>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</si>
  <si>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</si>
  <si>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</si>
  <si>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</si>
  <si>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</si>
  <si>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</si>
  <si>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</si>
  <si>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</si>
  <si>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</si>
  <si>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</si>
  <si>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</si>
  <si>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</si>
  <si>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</si>
  <si>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</si>
  <si>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</si>
  <si>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</si>
  <si>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</si>
  <si>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</si>
  <si>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</si>
  <si>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</si>
  <si>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</si>
  <si>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</si>
  <si>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</si>
  <si>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</si>
  <si>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</si>
  <si>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</si>
  <si>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</si>
  <si>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</si>
  <si>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</si>
  <si>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</si>
  <si>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</si>
  <si>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</si>
  <si>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</si>
  <si>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</si>
  <si>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</si>
  <si>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</si>
  <si>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</si>
  <si>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</si>
  <si>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</si>
  <si>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</si>
  <si>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</si>
  <si>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</si>
  <si>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</si>
  <si>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</si>
  <si>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</si>
  <si>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</si>
  <si>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</si>
  <si>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</si>
  <si>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</si>
  <si>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</si>
  <si>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</si>
  <si>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</si>
  <si>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</si>
  <si>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</si>
  <si>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</si>
  <si>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</si>
  <si>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</si>
  <si>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</si>
  <si>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</si>
  <si>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</si>
  <si>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</si>
  <si>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</si>
  <si>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</si>
  <si>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</si>
  <si>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</si>
  <si>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</si>
  <si>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</si>
  <si>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</si>
  <si>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</si>
  <si>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</si>
  <si>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</si>
  <si>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</si>
  <si>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</si>
  <si>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</si>
  <si>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</si>
  <si>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</si>
  <si>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</si>
  <si>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</si>
  <si>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</si>
  <si>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</si>
  <si>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</si>
  <si>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</si>
  <si>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</si>
  <si>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</si>
  <si>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</si>
  <si>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</si>
  <si>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</si>
  <si>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</si>
  <si>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</si>
  <si>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</si>
  <si>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</si>
  <si>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</si>
  <si>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</si>
  <si>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</si>
  <si>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</si>
  <si>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</si>
  <si>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</si>
  <si>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</si>
  <si>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</si>
  <si>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</si>
  <si>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</si>
  <si>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</si>
  <si>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</si>
  <si>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</si>
  <si>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</si>
  <si>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</si>
  <si>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</si>
  <si>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</si>
  <si>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</si>
  <si>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</si>
  <si>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</si>
  <si>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</si>
  <si>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</si>
  <si>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</si>
  <si>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</si>
  <si>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</si>
  <si>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</si>
  <si>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</si>
  <si>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</si>
  <si>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</si>
  <si>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</si>
  <si>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</si>
  <si>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</si>
  <si>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</si>
  <si>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</si>
  <si>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</si>
  <si>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</si>
  <si>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</si>
  <si>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</si>
  <si>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</si>
  <si>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</si>
  <si>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</si>
  <si>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</si>
  <si>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</si>
  <si>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</si>
  <si>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</si>
  <si>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</si>
  <si>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</si>
  <si>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</si>
  <si>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</si>
  <si>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</si>
  <si>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</si>
  <si>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</si>
  <si>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</si>
  <si>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</si>
  <si>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</si>
  <si>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</si>
  <si>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</si>
  <si>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</si>
  <si>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</si>
  <si>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</si>
  <si>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</si>
  <si>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</si>
  <si>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</si>
  <si>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</si>
  <si>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</si>
  <si>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</si>
  <si>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</si>
  <si>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</si>
  <si>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</si>
  <si>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</si>
  <si>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</si>
  <si>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</si>
  <si>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</si>
  <si>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</si>
  <si>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</si>
  <si>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</si>
  <si>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</si>
  <si>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</si>
  <si>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</si>
  <si>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</si>
  <si>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</si>
  <si>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</si>
  <si>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</si>
  <si>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</si>
  <si>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</si>
  <si>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</si>
  <si>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</si>
  <si>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</si>
  <si>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</si>
  <si>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</si>
  <si>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</si>
  <si>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</si>
  <si>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</si>
  <si>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</si>
  <si>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</si>
  <si>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</si>
  <si>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</si>
  <si>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</si>
  <si>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</si>
  <si>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</si>
  <si>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</si>
  <si>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</si>
  <si>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</si>
  <si>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</si>
  <si>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</si>
  <si>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</si>
  <si>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</si>
  <si>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</si>
  <si>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</si>
  <si>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</si>
  <si>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</si>
  <si>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</si>
  <si>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</si>
  <si>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</si>
  <si>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</si>
  <si>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</si>
  <si>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</si>
  <si>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</si>
  <si>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</si>
  <si>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</si>
  <si>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</si>
  <si>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</si>
  <si>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</si>
  <si>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</si>
  <si>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</si>
  <si>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</si>
  <si>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</si>
  <si>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</si>
  <si>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</si>
  <si>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</si>
  <si>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</si>
  <si>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</si>
  <si>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</si>
  <si>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</si>
  <si>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</si>
  <si>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</si>
  <si>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</si>
  <si>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</si>
  <si>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</si>
  <si>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</si>
  <si>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</si>
  <si>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</si>
  <si>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</si>
  <si>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</si>
  <si>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</si>
  <si>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</si>
  <si>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</si>
  <si>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</si>
  <si>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</si>
  <si>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</si>
  <si>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</si>
  <si>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</si>
  <si>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</si>
  <si>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</si>
  <si>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</si>
  <si>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</si>
  <si>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</si>
  <si>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</si>
  <si>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</si>
  <si>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</si>
  <si>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</si>
  <si>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</si>
  <si>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</si>
  <si>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</si>
  <si>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</si>
  <si>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</si>
  <si>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</si>
  <si>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</si>
  <si>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</si>
  <si>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</si>
  <si>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</si>
  <si>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</si>
  <si>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</si>
  <si>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</si>
  <si>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</si>
  <si>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</si>
  <si>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</si>
  <si>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</si>
  <si>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</si>
  <si>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</si>
  <si>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</si>
  <si>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</si>
  <si>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</si>
  <si>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</si>
  <si>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</si>
  <si>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</si>
  <si>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</si>
  <si>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</si>
  <si>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</si>
  <si>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</si>
  <si>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</si>
  <si>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</si>
  <si>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</si>
  <si>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</si>
  <si>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</si>
  <si>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</si>
  <si>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</si>
  <si>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</si>
  <si>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</si>
  <si>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</si>
  <si>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</si>
  <si>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</si>
  <si>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</si>
  <si>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</si>
  <si>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</si>
  <si>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</si>
  <si>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</si>
  <si>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</si>
  <si>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</si>
  <si>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</si>
  <si>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</si>
  <si>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</si>
  <si>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</si>
  <si>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</si>
  <si>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</si>
  <si>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</si>
  <si>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</si>
  <si>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</si>
  <si>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</si>
  <si>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</si>
  <si>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</si>
  <si>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</si>
  <si>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</si>
  <si>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</si>
  <si>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</si>
  <si>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</si>
  <si>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</si>
  <si>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</si>
  <si>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</si>
  <si>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</si>
  <si>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</si>
  <si>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</si>
  <si>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</si>
  <si>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</si>
  <si>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</si>
  <si>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</si>
  <si>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</si>
  <si>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</si>
  <si>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</si>
  <si>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</si>
  <si>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</si>
  <si>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</si>
  <si>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</si>
  <si>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</si>
  <si>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</si>
  <si>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</si>
  <si>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</si>
  <si>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</si>
  <si>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</si>
  <si>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</si>
  <si>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</si>
  <si>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</si>
  <si>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</si>
  <si>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</si>
  <si>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</si>
  <si>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</si>
  <si>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</si>
  <si>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</si>
  <si>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</si>
  <si>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</si>
  <si>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</si>
  <si>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</si>
  <si>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</si>
  <si>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</si>
  <si>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</si>
  <si>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</si>
  <si>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</si>
  <si>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</si>
  <si>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</si>
  <si>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</si>
  <si>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</si>
  <si>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</si>
  <si>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</si>
  <si>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</si>
  <si>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</si>
  <si>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</si>
  <si>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</si>
  <si>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</si>
  <si>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</si>
  <si>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</si>
  <si>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</si>
  <si>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</si>
  <si>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</si>
  <si>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</si>
  <si>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</si>
  <si>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</si>
  <si>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</si>
  <si>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</si>
  <si>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</si>
  <si>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</si>
  <si>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</si>
  <si>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</si>
  <si>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</si>
  <si>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</si>
  <si>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</si>
  <si>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</si>
  <si>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</si>
  <si>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</si>
  <si>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</si>
  <si>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</si>
  <si>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</si>
  <si>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</si>
  <si>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</si>
  <si>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</si>
  <si>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</si>
  <si>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</si>
  <si>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</si>
  <si>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</si>
  <si>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</si>
  <si>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</si>
  <si>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</si>
  <si>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</si>
  <si>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</si>
  <si>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</si>
  <si>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</si>
  <si>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</si>
  <si>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</si>
  <si>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</si>
  <si>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</si>
  <si>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</si>
  <si>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</si>
  <si>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</si>
  <si>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</si>
  <si>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</si>
  <si>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</si>
  <si>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</si>
  <si>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</si>
  <si>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</si>
  <si>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</si>
  <si>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</si>
  <si>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</si>
  <si>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</si>
  <si>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</si>
  <si>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</si>
  <si>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</si>
  <si>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</si>
  <si>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</si>
  <si>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</si>
  <si>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</si>
  <si>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</si>
  <si>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</si>
  <si>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</si>
  <si>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</si>
  <si>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</si>
  <si>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</si>
  <si>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</si>
  <si>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</si>
  <si>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</si>
  <si>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</si>
  <si>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</si>
  <si>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</si>
  <si>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</si>
  <si>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</si>
  <si>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</si>
  <si>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</si>
  <si>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</si>
  <si>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</si>
  <si>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</si>
  <si>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</si>
  <si>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</si>
  <si>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</si>
  <si>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</si>
  <si>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</si>
  <si>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</si>
  <si>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</si>
  <si>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</si>
  <si>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</si>
  <si>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</si>
  <si>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</si>
  <si>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</si>
  <si>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</si>
  <si>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</si>
  <si>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</si>
  <si>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</si>
  <si>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</si>
  <si>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</si>
  <si>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</si>
  <si>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</si>
  <si>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</si>
  <si>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</si>
  <si>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</si>
  <si>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</si>
  <si>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</si>
  <si>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</si>
  <si>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</si>
  <si>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</si>
  <si>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</si>
  <si>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</si>
  <si>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</si>
  <si>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</si>
  <si>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</si>
  <si>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</si>
  <si>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</si>
  <si>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</si>
  <si>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</si>
  <si>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</si>
  <si>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</si>
  <si>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</si>
  <si>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</si>
  <si>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</si>
  <si>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</si>
  <si>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</si>
  <si>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</si>
  <si>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</si>
  <si>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</si>
  <si>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</si>
  <si>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</si>
  <si>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</si>
  <si>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</si>
  <si>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</si>
  <si>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</si>
  <si>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</si>
  <si>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</si>
  <si>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</si>
  <si>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</si>
  <si>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</si>
  <si>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</si>
  <si>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</si>
  <si>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</si>
  <si>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</si>
  <si>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</si>
  <si>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</si>
  <si>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</si>
  <si>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</si>
  <si>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</si>
  <si>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</si>
  <si>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</si>
  <si>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</si>
  <si>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</si>
  <si>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</si>
  <si>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</si>
  <si>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</si>
  <si>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</si>
  <si>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</si>
  <si>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</si>
  <si>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</si>
  <si>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</si>
  <si>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</si>
  <si>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</si>
  <si>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</si>
  <si>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</si>
  <si>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</si>
  <si>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</si>
  <si>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</si>
  <si>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</si>
  <si>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</si>
  <si>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</si>
  <si>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</si>
  <si>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</si>
  <si>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</si>
  <si>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</si>
  <si>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</si>
  <si>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</si>
  <si>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</si>
  <si>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</si>
  <si>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</si>
  <si>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</si>
  <si>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</si>
  <si>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</si>
  <si>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</si>
  <si>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</si>
  <si>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</si>
  <si>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</si>
  <si>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</si>
  <si>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</si>
  <si>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</si>
  <si>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</si>
  <si>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</si>
  <si>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</si>
  <si>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</si>
  <si>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</si>
  <si>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</si>
  <si>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</si>
  <si>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</si>
  <si>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</si>
  <si>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</si>
  <si>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</si>
  <si>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</si>
  <si>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</si>
  <si>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</si>
  <si>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</si>
  <si>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</si>
  <si>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</si>
  <si>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</si>
  <si>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</si>
  <si>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</si>
  <si>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</si>
  <si>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</si>
  <si>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</si>
  <si>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</si>
  <si>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</si>
  <si>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</si>
  <si>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</si>
  <si>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</si>
  <si>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</si>
  <si>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</si>
  <si>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</si>
  <si>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</si>
  <si>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</si>
  <si>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</si>
  <si>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</si>
  <si>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</si>
  <si>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</si>
  <si>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</si>
  <si>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</si>
  <si>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</si>
  <si>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</si>
  <si>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</si>
  <si>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</si>
  <si>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</si>
  <si>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</si>
  <si>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</si>
  <si>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</si>
  <si>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</si>
  <si>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</si>
  <si>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</si>
  <si>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</si>
  <si>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</si>
  <si>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</si>
  <si>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</si>
  <si>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</si>
  <si>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</si>
  <si>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</si>
  <si>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</si>
  <si>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</si>
  <si>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</si>
  <si>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</si>
  <si>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</si>
  <si>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</si>
  <si>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</si>
  <si>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</si>
  <si>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</si>
  <si>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</si>
  <si>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</si>
  <si>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</si>
  <si>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</si>
  <si>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</si>
  <si>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</si>
  <si>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</si>
  <si>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</si>
  <si>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</si>
  <si>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</si>
  <si>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</si>
  <si>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</si>
  <si>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</si>
  <si>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</si>
  <si>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</si>
  <si>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</si>
  <si>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</si>
  <si>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</si>
  <si>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</si>
  <si>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</si>
  <si>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</si>
  <si>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</si>
  <si>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</si>
  <si>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</si>
  <si>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</si>
  <si>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</si>
  <si>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</si>
  <si>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</si>
  <si>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</si>
  <si>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</si>
  <si>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</si>
  <si>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</si>
  <si>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</si>
  <si>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</si>
  <si>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</si>
  <si>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</si>
  <si>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</si>
  <si>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</si>
  <si>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</si>
  <si>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</si>
  <si>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</si>
  <si>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</si>
  <si>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</si>
  <si>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</si>
  <si>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</si>
  <si>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</si>
  <si>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</si>
  <si>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</si>
  <si>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</si>
  <si>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</si>
  <si>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</si>
  <si>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</si>
  <si>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</si>
  <si>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</si>
  <si>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</si>
  <si>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</si>
  <si>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</si>
  <si>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</si>
  <si>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</si>
  <si>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</si>
  <si>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</si>
  <si>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</si>
  <si>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</si>
  <si>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</si>
  <si>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</si>
  <si>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</si>
  <si>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</si>
  <si>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</si>
  <si>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</si>
  <si>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</si>
  <si>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</si>
  <si>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</si>
  <si>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</si>
  <si>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</si>
  <si>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</si>
  <si>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</si>
  <si>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</si>
  <si>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</si>
  <si>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</si>
  <si>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</si>
  <si>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</si>
  <si>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</si>
  <si>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</si>
  <si>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</si>
  <si>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</si>
  <si>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</si>
  <si>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</si>
  <si>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</si>
  <si>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</si>
  <si>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</si>
  <si>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</si>
  <si>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</si>
  <si>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</si>
  <si>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</si>
  <si>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</si>
  <si>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</si>
  <si>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</si>
  <si>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</si>
  <si>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</si>
  <si>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</si>
  <si>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</si>
  <si>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</si>
  <si>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</si>
  <si>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</si>
  <si>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</si>
  <si>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</si>
  <si>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</si>
  <si>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</si>
  <si>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</si>
  <si>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</si>
  <si>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</si>
  <si>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</si>
  <si>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</si>
  <si>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</si>
  <si>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</si>
  <si>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</si>
  <si>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</si>
  <si>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</si>
  <si>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</si>
  <si>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</si>
  <si>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</si>
  <si>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</si>
  <si>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</si>
  <si>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</si>
  <si>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</si>
  <si>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</si>
  <si>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</si>
  <si>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</si>
  <si>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</si>
  <si>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</si>
  <si>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</si>
  <si>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</si>
  <si>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</si>
  <si>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</si>
  <si>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</si>
  <si>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</si>
  <si>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</si>
  <si>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</si>
  <si>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</si>
  <si>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</si>
  <si>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</si>
  <si>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</si>
  <si>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</si>
  <si>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</si>
  <si>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</si>
  <si>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</si>
  <si>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</si>
  <si>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</si>
  <si>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</si>
  <si>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</si>
  <si>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</si>
  <si>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</si>
  <si>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</si>
  <si>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</si>
  <si>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</si>
  <si>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</si>
  <si>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</si>
  <si>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</si>
  <si>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</si>
  <si>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</si>
  <si>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</si>
  <si>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</si>
  <si>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</si>
  <si>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</si>
  <si>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</si>
  <si>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</si>
  <si>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</si>
  <si>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</si>
  <si>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</si>
  <si>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</si>
  <si>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</si>
  <si>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</si>
  <si>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</si>
  <si>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</si>
  <si>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</si>
  <si>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</si>
  <si>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</si>
  <si>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</si>
  <si>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</si>
  <si>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</si>
  <si>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</si>
  <si>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</si>
  <si>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</si>
  <si>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</si>
  <si>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</si>
  <si>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</si>
  <si>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</si>
  <si>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</si>
  <si>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</si>
  <si>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</si>
  <si>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</si>
  <si>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</si>
  <si>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</si>
  <si>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</si>
  <si>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</si>
  <si>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</si>
  <si>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</si>
  <si>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</si>
  <si>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</si>
  <si>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</si>
  <si>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</si>
  <si>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</si>
  <si>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</si>
  <si>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</si>
  <si>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</si>
  <si>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</si>
  <si>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</si>
  <si>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</si>
  <si>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</si>
  <si>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</si>
  <si>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</si>
  <si>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</si>
  <si>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</si>
  <si>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</si>
  <si>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</si>
  <si>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</si>
  <si>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</si>
  <si>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</si>
  <si>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</si>
  <si>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</si>
  <si>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</si>
  <si>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</si>
  <si>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</si>
  <si>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</si>
  <si>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</si>
  <si>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</si>
  <si>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</si>
  <si>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</si>
  <si>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</si>
  <si>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</si>
  <si>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</si>
  <si>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</si>
  <si>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</si>
  <si>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</si>
  <si>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</si>
  <si>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</si>
  <si>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</si>
  <si>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</si>
  <si>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</si>
  <si>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</si>
  <si>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</si>
  <si>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</si>
  <si>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</si>
  <si>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</si>
  <si>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</si>
  <si>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</si>
  <si>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</si>
  <si>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</si>
  <si>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</si>
  <si>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</si>
  <si>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</si>
  <si>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</si>
  <si>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</si>
  <si>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</si>
  <si>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</si>
  <si>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</si>
  <si>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</si>
  <si>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</si>
  <si>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</si>
  <si>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</si>
  <si>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</si>
  <si>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</si>
  <si>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</si>
  <si>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</si>
  <si>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</si>
  <si>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</si>
  <si>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</si>
  <si>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</si>
  <si>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</si>
  <si>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</si>
  <si>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</si>
  <si>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</si>
  <si>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</si>
  <si>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</si>
  <si>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</si>
  <si>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</si>
  <si>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</si>
  <si>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</si>
  <si>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</si>
  <si>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</si>
  <si>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</si>
  <si>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</si>
  <si>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</si>
  <si>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</si>
  <si>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</si>
  <si>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</si>
  <si>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</si>
  <si>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</si>
  <si>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</si>
  <si>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</si>
  <si>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</si>
  <si>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</si>
  <si>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</si>
  <si>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</si>
  <si>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</si>
  <si>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</si>
  <si>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</si>
  <si>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</si>
  <si>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</si>
  <si>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</si>
  <si>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</si>
  <si>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</si>
  <si>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</si>
  <si>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</si>
  <si>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</si>
  <si>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</si>
  <si>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</si>
  <si>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</si>
  <si>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</si>
  <si>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</si>
  <si>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</si>
  <si>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</si>
  <si>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</si>
  <si>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</si>
  <si>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</si>
  <si>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</si>
  <si>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</si>
  <si>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</si>
  <si>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</si>
  <si>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</si>
  <si>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</si>
  <si>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</si>
  <si>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</si>
  <si>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</si>
  <si>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</si>
  <si>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</si>
  <si>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</si>
  <si>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</si>
  <si>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</si>
  <si>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</si>
  <si>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</si>
  <si>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</si>
  <si>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</si>
  <si>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</si>
  <si>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</si>
  <si>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</si>
  <si>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</si>
  <si>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</si>
  <si>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</si>
  <si>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</si>
  <si>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</si>
  <si>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</si>
  <si>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</si>
  <si>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</si>
  <si>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</si>
  <si>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</si>
  <si>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</si>
  <si>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</si>
  <si>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</si>
  <si>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</si>
  <si>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</si>
  <si>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</si>
  <si>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</si>
  <si>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</si>
  <si>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</si>
  <si>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</si>
  <si>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</si>
  <si>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</si>
  <si>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</si>
  <si>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</si>
  <si>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</si>
  <si>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</si>
  <si>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</si>
  <si>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</si>
  <si>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</si>
  <si>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</si>
  <si>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</si>
  <si>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</si>
  <si>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</si>
  <si>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</si>
  <si>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</si>
  <si>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</si>
  <si>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</si>
  <si>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</si>
  <si>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</si>
  <si>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</si>
  <si>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</si>
  <si>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</si>
  <si>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</si>
  <si>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</si>
  <si>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</si>
  <si>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</si>
  <si>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</si>
  <si>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</si>
  <si>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</si>
  <si>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</si>
  <si>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</si>
  <si>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</si>
  <si>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</si>
  <si>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</si>
  <si>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</si>
  <si>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</si>
  <si>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</si>
  <si>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</si>
  <si>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</si>
  <si>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</si>
  <si>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</si>
  <si>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</si>
  <si>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</si>
  <si>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</si>
  <si>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</si>
  <si>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</si>
  <si>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</si>
  <si>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</si>
  <si>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</si>
  <si>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</si>
  <si>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</si>
  <si>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</si>
  <si>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</si>
  <si>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</si>
  <si>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</si>
  <si>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</si>
  <si>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</si>
  <si>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</si>
  <si>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</si>
  <si>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</si>
  <si>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</si>
  <si>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</si>
  <si>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</si>
  <si>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</si>
  <si>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</si>
  <si>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</si>
  <si>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</si>
  <si>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</si>
  <si>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</si>
  <si>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</si>
  <si>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</si>
  <si>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</si>
  <si>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</si>
  <si>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</si>
  <si>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</si>
  <si>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</si>
  <si>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</si>
  <si>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</si>
  <si>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</si>
  <si>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</si>
  <si>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</si>
  <si>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</si>
  <si>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</si>
  <si>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</si>
  <si>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</si>
  <si>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</si>
  <si>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</si>
  <si>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</si>
  <si>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</si>
  <si>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</si>
  <si>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</si>
  <si>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</si>
  <si>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</si>
  <si>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</si>
  <si>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</si>
  <si>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</si>
  <si>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</si>
  <si>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</si>
  <si>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</si>
  <si>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</si>
  <si>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</si>
  <si>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</si>
  <si>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</si>
  <si>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</si>
  <si>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</si>
  <si>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</si>
  <si>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</si>
  <si>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</si>
  <si>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</si>
  <si>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</si>
  <si>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</si>
  <si>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</si>
  <si>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</si>
  <si>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</si>
  <si>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</si>
  <si>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</si>
  <si>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</si>
  <si>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</si>
  <si>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</si>
  <si>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</si>
  <si>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</si>
  <si>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</si>
  <si>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</si>
  <si>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</si>
  <si>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</si>
  <si>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</si>
  <si>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</si>
  <si>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</si>
  <si>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</si>
  <si>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</si>
  <si>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</si>
  <si>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</si>
  <si>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</si>
  <si>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</si>
  <si>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</si>
  <si>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</si>
  <si>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</si>
  <si>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</si>
  <si>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</si>
  <si>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</si>
  <si>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</si>
  <si>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</si>
  <si>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</si>
  <si>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</si>
  <si>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</si>
  <si>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</si>
  <si>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</si>
  <si>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</si>
  <si>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</si>
  <si>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</si>
  <si>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</si>
  <si>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</si>
  <si>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</si>
  <si>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</si>
  <si>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</si>
  <si>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</si>
  <si>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</si>
  <si>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</si>
  <si>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</si>
  <si>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</si>
  <si>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</si>
  <si>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</si>
  <si>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</si>
  <si>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</si>
  <si>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</si>
  <si>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</si>
  <si>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</si>
  <si>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</si>
  <si>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</si>
  <si>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</si>
  <si>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</si>
  <si>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</si>
  <si>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</si>
  <si>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</si>
  <si>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</si>
  <si>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</si>
  <si>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</si>
  <si>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</si>
  <si>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</si>
  <si>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</si>
  <si>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</si>
  <si>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</si>
  <si>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</si>
  <si>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</si>
  <si>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</si>
  <si>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</si>
  <si>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</si>
  <si>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</si>
  <si>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</si>
  <si>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</si>
  <si>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</si>
  <si>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</si>
  <si>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</si>
  <si>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</si>
  <si>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</si>
  <si>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</si>
  <si>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</si>
  <si>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</si>
  <si>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</si>
  <si>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</si>
  <si>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</si>
  <si>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</si>
  <si>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</si>
  <si>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</si>
  <si>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</si>
  <si>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</si>
  <si>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</si>
  <si>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</si>
  <si>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</si>
  <si>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</si>
  <si>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</si>
  <si>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</si>
  <si>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</si>
  <si>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</si>
  <si>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</si>
  <si>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</si>
  <si>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</si>
  <si>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</si>
  <si>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</si>
  <si>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</si>
  <si>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</si>
  <si>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</si>
  <si>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</si>
  <si>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</si>
  <si>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</si>
  <si>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</si>
  <si>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</si>
  <si>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</si>
  <si>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</si>
  <si>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</si>
  <si>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</si>
  <si>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</si>
  <si>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</si>
  <si>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</si>
  <si>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</si>
  <si>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</si>
  <si>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</si>
  <si>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</si>
  <si>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</si>
  <si>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</si>
  <si>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</si>
  <si>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</si>
  <si>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</si>
  <si>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</si>
  <si>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</si>
  <si>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</si>
  <si>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</si>
  <si>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</si>
  <si>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</si>
  <si>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</si>
  <si>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</si>
  <si>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</si>
  <si>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</si>
  <si>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</si>
  <si>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</si>
  <si>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</si>
  <si>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</si>
  <si>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</si>
  <si>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</si>
  <si>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</si>
  <si>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</si>
  <si>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</si>
  <si>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</si>
  <si>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</si>
  <si>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</si>
  <si>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</si>
  <si>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</si>
  <si>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</si>
  <si>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</si>
  <si>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</si>
  <si>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</si>
  <si>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</si>
  <si>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</si>
  <si>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</si>
  <si>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</si>
  <si>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</si>
  <si>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</si>
  <si>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</si>
  <si>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</si>
  <si>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</si>
  <si>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</si>
  <si>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</si>
  <si>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</si>
  <si>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</si>
  <si>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</si>
  <si>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</si>
  <si>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</si>
  <si>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</si>
  <si>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</si>
  <si>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</si>
  <si>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</si>
  <si>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</si>
  <si>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</si>
  <si>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</si>
  <si>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</si>
  <si>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</si>
  <si>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</si>
  <si>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</si>
  <si>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</si>
  <si>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</si>
  <si>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</si>
  <si>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</si>
  <si>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</si>
  <si>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</si>
  <si>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</si>
  <si>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</si>
  <si>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</si>
  <si>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</si>
  <si>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</si>
  <si>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</si>
  <si>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</si>
  <si>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</si>
  <si>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</si>
  <si>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</si>
  <si>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</si>
  <si>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</si>
  <si>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</si>
  <si>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</si>
  <si>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</si>
  <si>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</si>
  <si>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</si>
  <si>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</si>
  <si>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</si>
  <si>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</si>
  <si>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</si>
  <si>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</si>
  <si>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</si>
  <si>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</si>
  <si>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</si>
  <si>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</si>
  <si>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</si>
  <si>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</si>
  <si>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</si>
  <si>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</si>
  <si>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</si>
  <si>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</si>
  <si>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</si>
  <si>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</si>
  <si>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</si>
  <si>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</si>
  <si>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</si>
  <si>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</si>
  <si>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</si>
  <si>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</si>
  <si>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</si>
  <si>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</si>
  <si>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</si>
  <si>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</si>
  <si>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</si>
  <si>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</si>
  <si>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</si>
  <si>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</si>
  <si>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</si>
  <si>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</si>
  <si>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</si>
  <si>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</si>
  <si>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</si>
  <si>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</si>
  <si>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</si>
  <si>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</si>
  <si>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</si>
  <si>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</si>
  <si>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</si>
  <si>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</si>
  <si>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</si>
  <si>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</si>
  <si>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</si>
  <si>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</si>
  <si>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</si>
  <si>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</si>
  <si>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</si>
  <si>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</si>
  <si>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</si>
  <si>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</si>
  <si>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</si>
  <si>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</si>
  <si>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</si>
  <si>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</si>
  <si>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</si>
  <si>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</si>
  <si>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</si>
  <si>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</si>
  <si>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</si>
  <si>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</si>
  <si>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</si>
  <si>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</si>
  <si>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</si>
  <si>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</si>
  <si>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</si>
  <si>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</si>
  <si>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</si>
  <si>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</si>
  <si>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</si>
  <si>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</si>
  <si>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</si>
  <si>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</si>
  <si>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</si>
  <si>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</si>
  <si>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</si>
  <si>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</si>
  <si>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</si>
  <si>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</si>
  <si>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</si>
  <si>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</si>
  <si>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</si>
  <si>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</si>
  <si>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</si>
  <si>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</si>
  <si>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</si>
  <si>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</si>
  <si>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</si>
  <si>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</si>
  <si>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</si>
  <si>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</si>
  <si>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</si>
  <si>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</si>
  <si>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</si>
  <si>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</si>
  <si>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</si>
  <si>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</si>
  <si>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</si>
  <si>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</si>
  <si>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</si>
  <si>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</si>
  <si>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</si>
  <si>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</si>
  <si>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</si>
  <si>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</si>
  <si>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</si>
  <si>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</si>
  <si>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</si>
  <si>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</si>
  <si>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</si>
  <si>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</si>
  <si>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</si>
  <si>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</si>
  <si>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</si>
  <si>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</si>
  <si>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</si>
  <si>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</si>
  <si>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</si>
  <si>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</si>
  <si>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</si>
  <si>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</si>
  <si>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</si>
  <si>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</si>
  <si>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</si>
  <si>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</si>
  <si>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</si>
  <si>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</si>
  <si>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</si>
  <si>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</si>
  <si>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</si>
  <si>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</si>
  <si>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</si>
  <si>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</si>
  <si>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</si>
  <si>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</si>
  <si>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</si>
  <si>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</si>
  <si>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</si>
  <si>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</si>
  <si>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</si>
  <si>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</si>
  <si>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</si>
  <si>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</si>
  <si>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</si>
  <si>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</si>
  <si>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</si>
  <si>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</si>
  <si>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</si>
  <si>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</si>
  <si>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</si>
  <si>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</si>
  <si>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</si>
  <si>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</si>
  <si>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</si>
  <si>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</si>
  <si>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</si>
  <si>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</si>
  <si>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</si>
  <si>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</si>
  <si>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</si>
  <si>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</si>
  <si>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</si>
  <si>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</si>
  <si>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</si>
  <si>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</si>
  <si>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</si>
  <si>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</si>
  <si>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</si>
  <si>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</si>
  <si>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</si>
  <si>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</si>
  <si>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</si>
  <si>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</si>
  <si>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</si>
  <si>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</si>
  <si>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</si>
  <si>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</si>
  <si>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</si>
  <si>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</si>
  <si>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</si>
  <si>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</si>
  <si>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</si>
  <si>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</si>
  <si>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</si>
  <si>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</si>
  <si>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</si>
  <si>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</si>
  <si>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</si>
  <si>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</si>
  <si>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</si>
  <si>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</si>
  <si>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</si>
  <si>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</si>
  <si>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</si>
  <si>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</si>
  <si>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</si>
  <si>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</si>
  <si>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</si>
  <si>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</si>
  <si>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</si>
  <si>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</si>
  <si>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</si>
  <si>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</si>
  <si>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</si>
  <si>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</si>
  <si>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</si>
  <si>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</si>
  <si>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</si>
  <si>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</si>
  <si>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</si>
  <si>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</si>
  <si>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</si>
  <si>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</si>
  <si>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</si>
  <si>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</si>
  <si>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</si>
  <si>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</si>
  <si>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</si>
  <si>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</si>
  <si>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</si>
  <si>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</si>
  <si>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</si>
  <si>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</si>
  <si>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</si>
  <si>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</si>
  <si>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</si>
  <si>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</si>
  <si>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</si>
  <si>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</si>
  <si>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</si>
  <si>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</si>
  <si>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</si>
  <si>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</si>
  <si>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</si>
  <si>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</si>
  <si>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</si>
  <si>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</si>
  <si>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</si>
  <si>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</si>
  <si>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</si>
  <si>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</si>
  <si>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</si>
  <si>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</si>
  <si>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</si>
  <si>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</si>
  <si>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</si>
  <si>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</si>
  <si>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</si>
  <si>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</si>
  <si>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</si>
  <si>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</si>
  <si>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</si>
  <si>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</si>
  <si>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</si>
  <si>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</si>
  <si>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</si>
  <si>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</si>
  <si>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</si>
  <si>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</si>
  <si>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</si>
  <si>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</si>
  <si>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</si>
  <si>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</si>
  <si>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</si>
  <si>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</si>
  <si>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</si>
  <si>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</si>
  <si>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</si>
  <si>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</si>
  <si>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</si>
  <si>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</si>
  <si>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</si>
  <si>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</si>
  <si>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</si>
  <si>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</si>
  <si>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</si>
  <si>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</si>
  <si>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</si>
  <si>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</si>
  <si>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</si>
  <si>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</si>
  <si>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</si>
  <si>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</si>
  <si>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</si>
  <si>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</si>
  <si>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</si>
  <si>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</si>
  <si>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</si>
  <si>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</si>
  <si>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</si>
  <si>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</si>
  <si>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</si>
  <si>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</si>
  <si>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</si>
  <si>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</si>
  <si>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</si>
  <si>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</si>
  <si>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</si>
  <si>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</si>
  <si>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</si>
  <si>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</si>
  <si>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</si>
  <si>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</si>
  <si>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</si>
  <si>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</si>
  <si>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</si>
  <si>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</si>
  <si>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</si>
  <si>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</si>
  <si>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</si>
  <si>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</si>
  <si>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</si>
  <si>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</si>
  <si>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</si>
  <si>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</si>
  <si>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</si>
  <si>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</si>
  <si>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</si>
  <si>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</si>
  <si>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</si>
  <si>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</si>
  <si>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</si>
  <si>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</si>
  <si>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</si>
  <si>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</si>
  <si>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</si>
  <si>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</si>
  <si>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</si>
  <si>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</si>
  <si>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</si>
  <si>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</si>
  <si>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</si>
  <si>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</si>
  <si>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</si>
  <si>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</si>
  <si>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</si>
  <si>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</si>
  <si>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</si>
  <si>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</si>
  <si>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</si>
  <si>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</si>
  <si>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</si>
  <si>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</si>
  <si>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</si>
  <si>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</si>
  <si>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</si>
  <si>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</si>
  <si>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</si>
  <si>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</si>
  <si>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</si>
  <si>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</si>
  <si>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</si>
  <si>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</si>
  <si>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</si>
  <si>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</si>
  <si>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</si>
  <si>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</si>
  <si>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</si>
  <si>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</si>
  <si>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</si>
  <si>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</si>
  <si>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</si>
  <si>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</si>
  <si>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</si>
  <si>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</si>
  <si>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</si>
  <si>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</si>
  <si>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</si>
  <si>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</si>
  <si>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</si>
  <si>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</si>
  <si>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</si>
  <si>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</si>
  <si>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</si>
  <si>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</si>
  <si>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</si>
  <si>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</si>
  <si>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</si>
  <si>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</si>
  <si>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</si>
  <si>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</si>
  <si>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</si>
  <si>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</si>
  <si>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</si>
  <si>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</si>
  <si>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</si>
  <si>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</si>
  <si>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</si>
  <si>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</si>
  <si>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</si>
  <si>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</si>
  <si>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</si>
  <si>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</si>
  <si>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</si>
  <si>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</si>
  <si>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</si>
  <si>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</si>
  <si>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</si>
  <si>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</si>
  <si>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</si>
  <si>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</si>
  <si>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</si>
  <si>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</si>
  <si>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</si>
  <si>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</si>
  <si>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</si>
  <si>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</si>
  <si>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</si>
  <si>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</si>
  <si>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</si>
  <si>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</si>
  <si>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</si>
  <si>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</si>
  <si>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</si>
  <si>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</si>
  <si>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</si>
  <si>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</si>
  <si>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</si>
  <si>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</si>
  <si>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</si>
  <si>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</si>
  <si>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</si>
  <si>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</si>
  <si>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</si>
  <si>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</si>
  <si>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</si>
  <si>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</si>
  <si>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</si>
  <si>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</si>
  <si>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</si>
  <si>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</si>
  <si>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</si>
  <si>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</si>
  <si>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</si>
  <si>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</si>
  <si>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</si>
  <si>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</si>
  <si>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</si>
  <si>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</si>
  <si>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</si>
  <si>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</si>
  <si>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</si>
  <si>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</si>
  <si>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</si>
  <si>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</si>
  <si>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</si>
  <si>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</si>
  <si>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</si>
  <si>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</si>
  <si>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</si>
  <si>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</si>
  <si>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</si>
  <si>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</si>
  <si>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</si>
  <si>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</si>
  <si>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</si>
  <si>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</si>
  <si>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</si>
  <si>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</si>
  <si>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</si>
  <si>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</si>
  <si>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</si>
  <si>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</si>
  <si>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</si>
  <si>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</si>
  <si>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</si>
  <si>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</si>
  <si>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</si>
  <si>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</si>
  <si>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</si>
  <si>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</si>
  <si>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</si>
  <si>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</si>
  <si>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</si>
  <si>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</si>
  <si>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</si>
  <si>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</si>
  <si>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</si>
  <si>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</si>
  <si>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</si>
  <si>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</si>
  <si>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</si>
  <si>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</si>
  <si>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</si>
  <si>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</si>
  <si>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</si>
  <si>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</si>
  <si>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</si>
  <si>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</si>
  <si>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</si>
  <si>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</si>
  <si>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</si>
  <si>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</si>
  <si>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</si>
  <si>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</si>
  <si>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</si>
  <si>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</si>
  <si>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</si>
  <si>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</si>
  <si>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</si>
  <si>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</si>
  <si>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</si>
  <si>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</si>
  <si>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</si>
  <si>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</si>
  <si>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</si>
  <si>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</si>
  <si>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</si>
  <si>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</si>
  <si>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</si>
  <si>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</si>
  <si>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</si>
  <si>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</si>
  <si>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</si>
  <si>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</si>
  <si>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</si>
  <si>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</si>
  <si>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</si>
  <si>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</si>
  <si>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</si>
  <si>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</si>
  <si>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</si>
  <si>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</si>
  <si>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</si>
  <si>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</si>
  <si>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</si>
  <si>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</si>
  <si>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</si>
  <si>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</si>
  <si>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</si>
  <si>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</si>
  <si>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</si>
  <si>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</si>
  <si>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</si>
  <si>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</si>
  <si>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</si>
  <si>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</si>
  <si>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</si>
  <si>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</si>
  <si>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</si>
  <si>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</si>
  <si>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</si>
  <si>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</si>
  <si>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</si>
  <si>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</si>
  <si>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</si>
  <si>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</si>
  <si>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</si>
  <si>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</si>
  <si>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</si>
  <si>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</si>
  <si>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</si>
  <si>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</si>
  <si>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</si>
  <si>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</si>
  <si>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</si>
  <si>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</si>
  <si>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</si>
  <si>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</si>
  <si>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</si>
  <si>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</si>
  <si>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</si>
  <si>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</si>
  <si>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</si>
  <si>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</si>
  <si>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</si>
  <si>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</si>
  <si>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</si>
  <si>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</si>
  <si>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</si>
  <si>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</si>
  <si>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</si>
  <si>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</si>
  <si>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</si>
  <si>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</si>
  <si>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</si>
  <si>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</si>
  <si>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</si>
  <si>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</si>
  <si>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</si>
  <si>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</si>
  <si>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</si>
  <si>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</si>
  <si>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</si>
  <si>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</si>
  <si>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</si>
  <si>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</si>
  <si>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</si>
  <si>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</si>
  <si>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</si>
  <si>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</si>
  <si>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</si>
  <si>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</si>
  <si>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</si>
  <si>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</si>
  <si>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</si>
  <si>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</si>
  <si>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</si>
  <si>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</si>
  <si>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</si>
  <si>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</si>
  <si>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</si>
  <si>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</si>
  <si>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</si>
  <si>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</si>
  <si>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</si>
  <si>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</si>
  <si>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</si>
  <si>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</si>
  <si>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</si>
  <si>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</si>
  <si>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</si>
  <si>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</si>
  <si>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</si>
  <si>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</si>
  <si>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</si>
  <si>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</si>
  <si>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</si>
  <si>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</si>
  <si>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</si>
  <si>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</si>
  <si>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</si>
  <si>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</si>
  <si>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</si>
  <si>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</si>
  <si>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</si>
  <si>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</si>
  <si>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</si>
  <si>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</si>
  <si>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</si>
  <si>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</si>
  <si>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</si>
  <si>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</si>
  <si>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</si>
  <si>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</si>
  <si>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</si>
  <si>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</si>
  <si>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</si>
  <si>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</si>
  <si>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</si>
  <si>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</si>
  <si>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</si>
  <si>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</si>
  <si>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</si>
  <si>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</si>
  <si>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</si>
  <si>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</si>
  <si>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</si>
  <si>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</si>
  <si>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</si>
  <si>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</si>
  <si>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</si>
  <si>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</si>
  <si>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</si>
  <si>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</si>
  <si>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</si>
  <si>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</si>
  <si>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</si>
  <si>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</si>
  <si>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</si>
  <si>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</si>
  <si>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</si>
  <si>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</si>
  <si>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</si>
  <si>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</si>
  <si>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</si>
  <si>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</si>
  <si>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</si>
  <si>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</si>
  <si>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</si>
  <si>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</si>
  <si>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</si>
  <si>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</si>
  <si>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</si>
  <si>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</si>
  <si>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</si>
  <si>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</si>
  <si>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</si>
  <si>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</si>
  <si>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</si>
  <si>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</si>
  <si>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</si>
  <si>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</si>
  <si>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</si>
  <si>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</si>
  <si>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</si>
  <si>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</si>
  <si>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</si>
  <si>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</si>
  <si>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</si>
  <si>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</si>
  <si>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</si>
  <si>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</si>
  <si>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</si>
  <si>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</si>
  <si>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</si>
  <si>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</si>
  <si>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</si>
  <si>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</si>
  <si>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</si>
  <si>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</si>
  <si>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</si>
  <si>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</si>
  <si>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</si>
  <si>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</si>
  <si>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</si>
  <si>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</si>
  <si>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</si>
  <si>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</si>
  <si>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</si>
  <si>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</si>
  <si>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</si>
  <si>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</si>
  <si>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</si>
  <si>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</si>
  <si>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</si>
  <si>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</si>
  <si>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</si>
  <si>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</si>
  <si>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</si>
  <si>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</si>
  <si>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</si>
  <si>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</si>
  <si>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</si>
  <si>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</si>
  <si>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</si>
  <si>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</si>
  <si>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</si>
  <si>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</si>
  <si>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</si>
  <si>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</si>
  <si>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</si>
  <si>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</si>
  <si>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</si>
  <si>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</si>
  <si>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</si>
  <si>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</si>
  <si>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</si>
  <si>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</si>
  <si>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</si>
  <si>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</si>
  <si>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</si>
  <si>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</si>
  <si>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</si>
  <si>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</si>
  <si>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</si>
  <si>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</si>
  <si>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</si>
  <si>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</si>
  <si>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</si>
  <si>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</si>
  <si>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</si>
  <si>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</si>
  <si>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</si>
  <si>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</si>
  <si>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</si>
  <si>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</si>
  <si>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</si>
  <si>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</si>
  <si>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</si>
  <si>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</si>
  <si>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</si>
  <si>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</si>
  <si>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</si>
  <si>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</si>
  <si>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</si>
  <si>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</si>
  <si>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</si>
  <si>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</si>
  <si>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</si>
  <si>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</si>
  <si>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</si>
  <si>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</si>
  <si>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</si>
  <si>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</si>
  <si>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</si>
  <si>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</si>
  <si>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</si>
  <si>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</si>
  <si>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</si>
  <si>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</si>
  <si>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</si>
  <si>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</si>
  <si>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</si>
  <si>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</si>
  <si>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</si>
  <si>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</si>
  <si>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</si>
  <si>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</si>
  <si>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</si>
  <si>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</si>
  <si>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</si>
  <si>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</si>
  <si>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</si>
  <si>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</si>
  <si>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</si>
  <si>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</si>
  <si>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</si>
  <si>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</si>
  <si>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</si>
  <si>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</si>
  <si>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</si>
  <si>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</si>
  <si>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</si>
  <si>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</si>
  <si>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</si>
  <si>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</si>
  <si>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</si>
  <si>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</si>
  <si>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</si>
  <si>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</si>
  <si>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</si>
  <si>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</si>
  <si>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</si>
  <si>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</si>
  <si>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</si>
  <si>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</si>
  <si>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</si>
  <si>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</si>
  <si>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</si>
  <si>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</si>
  <si>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</si>
  <si>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</si>
  <si>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</si>
  <si>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</si>
  <si>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</si>
  <si>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</si>
  <si>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</si>
  <si>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</si>
  <si>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</si>
  <si>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</si>
  <si>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</si>
  <si>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</si>
  <si>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</si>
  <si>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</si>
  <si>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</si>
  <si>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</si>
  <si>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</si>
  <si>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</si>
  <si>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</si>
  <si>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</si>
  <si>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</si>
  <si>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</si>
  <si>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</si>
  <si>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</si>
  <si>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</si>
  <si>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</si>
  <si>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</si>
  <si>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</si>
  <si>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</si>
  <si>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</si>
  <si>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</si>
  <si>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</si>
  <si>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</si>
  <si>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</si>
  <si>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</si>
  <si>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</si>
  <si>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</si>
  <si>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</si>
  <si>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</si>
  <si>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</si>
  <si>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</si>
  <si>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</si>
  <si>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</si>
  <si>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</si>
  <si>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</si>
  <si>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</si>
  <si>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</si>
  <si>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</si>
  <si>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</si>
  <si>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</si>
  <si>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</si>
  <si>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</si>
  <si>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</si>
  <si>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</si>
  <si>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</si>
  <si>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</si>
  <si>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</si>
  <si>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</si>
  <si>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</si>
  <si>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</si>
  <si>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</si>
  <si>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</si>
  <si>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</si>
  <si>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</si>
  <si>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</si>
  <si>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</si>
  <si>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</si>
  <si>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</si>
  <si>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</si>
  <si>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</si>
  <si>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</si>
  <si>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</si>
  <si>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</si>
  <si>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</si>
  <si>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</si>
  <si>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</si>
  <si>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</si>
  <si>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</si>
  <si>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</si>
  <si>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</si>
  <si>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</si>
  <si>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</si>
  <si>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</si>
  <si>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</si>
  <si>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</si>
  <si>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</si>
  <si>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</si>
  <si>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</si>
  <si>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</si>
  <si>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</si>
  <si>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</si>
  <si>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</si>
  <si>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</si>
  <si>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</si>
  <si>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</si>
  <si>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</si>
  <si>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</si>
  <si>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</si>
  <si>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</si>
  <si>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</si>
  <si>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</si>
  <si>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</si>
  <si>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</si>
  <si>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</si>
  <si>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</si>
  <si>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</si>
  <si>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</si>
  <si>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</si>
  <si>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</si>
  <si>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</si>
  <si>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</si>
  <si>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</si>
  <si>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</si>
  <si>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</si>
  <si>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</si>
  <si>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</si>
  <si>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</si>
  <si>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</si>
  <si>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</si>
  <si>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</si>
  <si>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</si>
  <si>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</si>
  <si>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</si>
  <si>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</si>
  <si>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</si>
  <si>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</si>
  <si>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</si>
  <si>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</si>
  <si>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</si>
  <si>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</si>
  <si>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</si>
  <si>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</si>
  <si>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</si>
  <si>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</si>
  <si>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</si>
  <si>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</si>
  <si>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</si>
  <si>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</si>
  <si>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</si>
  <si>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</si>
  <si>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</si>
  <si>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</si>
  <si>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</si>
  <si>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</si>
  <si>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</si>
  <si>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</si>
  <si>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</si>
  <si>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</si>
  <si>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</si>
  <si>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</si>
  <si>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</si>
  <si>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</si>
  <si>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</si>
  <si>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</si>
  <si>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</si>
  <si>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</si>
  <si>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</si>
  <si>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</si>
  <si>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</si>
  <si>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</si>
  <si>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</si>
  <si>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</si>
  <si>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</si>
  <si>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</si>
  <si>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</si>
  <si>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</si>
  <si>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</si>
  <si>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</si>
  <si>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</si>
  <si>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</si>
  <si>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</si>
  <si>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</si>
  <si>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</si>
  <si>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</si>
  <si>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</si>
  <si>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</si>
  <si>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</si>
  <si>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</si>
  <si>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</si>
  <si>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</si>
  <si>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</si>
  <si>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</si>
  <si>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</si>
  <si>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</si>
  <si>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</si>
  <si>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</si>
  <si>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</si>
  <si>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</si>
  <si>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</si>
  <si>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</si>
  <si>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</si>
  <si>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</si>
  <si>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</si>
  <si>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</si>
  <si>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</si>
  <si>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</si>
  <si>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</si>
  <si>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</si>
  <si>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</si>
  <si>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</si>
  <si>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</si>
  <si>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</si>
  <si>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</si>
  <si>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</si>
  <si>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</si>
  <si>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</si>
  <si>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</si>
  <si>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</si>
  <si>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</si>
  <si>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</si>
  <si>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</si>
  <si>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</si>
  <si>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</si>
  <si>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</si>
  <si>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</si>
  <si>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</si>
  <si>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</si>
  <si>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</si>
  <si>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</si>
  <si>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</si>
  <si>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</si>
  <si>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</si>
  <si>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</si>
  <si>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</si>
  <si>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</si>
  <si>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</si>
  <si>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</si>
  <si>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</si>
  <si>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</si>
  <si>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</si>
  <si>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</si>
  <si>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</si>
  <si>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</si>
  <si>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</si>
  <si>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</si>
  <si>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</si>
  <si>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</si>
  <si>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</si>
  <si>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</si>
  <si>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</si>
  <si>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</si>
  <si>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</si>
  <si>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</si>
  <si>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</si>
  <si>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</si>
  <si>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</si>
  <si>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</si>
  <si>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</si>
  <si>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</si>
  <si>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</si>
  <si>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</si>
  <si>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</si>
  <si>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</si>
  <si>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</si>
  <si>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</si>
  <si>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</si>
  <si>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</si>
  <si>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</si>
  <si>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</si>
  <si>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</si>
  <si>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</si>
  <si>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</si>
  <si>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</si>
  <si>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</si>
  <si>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</si>
  <si>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</si>
  <si>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</si>
  <si>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</si>
  <si>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</si>
  <si>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</si>
  <si>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</si>
  <si>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</si>
  <si>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</si>
  <si>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</si>
  <si>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</si>
  <si>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</si>
  <si>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</si>
  <si>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</si>
  <si>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</si>
  <si>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</si>
  <si>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</si>
  <si>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</si>
  <si>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</si>
  <si>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</si>
  <si>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</si>
  <si>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</si>
  <si>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</si>
  <si>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</si>
  <si>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</si>
  <si>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</si>
  <si>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</si>
  <si>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</si>
  <si>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</si>
  <si>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</si>
  <si>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</si>
  <si>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</si>
  <si>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</si>
  <si>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</si>
  <si>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</si>
  <si>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</si>
  <si>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</si>
  <si>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</si>
  <si>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</si>
  <si>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</si>
  <si>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</si>
  <si>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</si>
  <si>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</si>
  <si>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</si>
  <si>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</si>
  <si>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</si>
  <si>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</si>
  <si>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</si>
  <si>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</si>
  <si>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</si>
  <si>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</si>
  <si>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</si>
  <si>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</si>
  <si>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</si>
  <si>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</si>
  <si>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</si>
  <si>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</si>
  <si>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</si>
  <si>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</si>
  <si>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</si>
  <si>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</si>
  <si>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</si>
  <si>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</si>
  <si>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</si>
  <si>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</si>
  <si>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</si>
  <si>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</si>
  <si>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</si>
  <si>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</si>
  <si>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</si>
  <si>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</si>
  <si>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</si>
  <si>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</si>
  <si>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</si>
  <si>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</si>
  <si>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</si>
  <si>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</si>
  <si>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</si>
  <si>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</si>
  <si>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</si>
  <si>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</si>
  <si>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</si>
  <si>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</si>
  <si>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</si>
  <si>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</si>
  <si>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</si>
  <si>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</si>
  <si>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</si>
  <si>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</si>
  <si>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</si>
  <si>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</si>
  <si>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</si>
  <si>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</si>
  <si>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</si>
  <si>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</si>
  <si>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</si>
  <si>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</si>
  <si>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</si>
  <si>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</si>
  <si>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</si>
  <si>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</si>
  <si>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</si>
  <si>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</si>
  <si>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</si>
  <si>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</si>
  <si>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</si>
  <si>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</si>
  <si>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</si>
  <si>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</si>
  <si>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</si>
  <si>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</si>
  <si>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</si>
  <si>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</si>
  <si>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</si>
  <si>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</si>
  <si>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</si>
  <si>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</si>
  <si>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</si>
  <si>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</si>
  <si>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</si>
  <si>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</si>
  <si>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</si>
  <si>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</si>
  <si>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</si>
  <si>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</si>
  <si>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</si>
  <si>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</si>
  <si>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</si>
  <si>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</si>
  <si>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</si>
  <si>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</si>
  <si>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</si>
  <si>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</si>
  <si>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</si>
  <si>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</si>
  <si>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</si>
  <si>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</si>
  <si>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</si>
  <si>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</si>
  <si>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</si>
  <si>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</si>
  <si>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</si>
  <si>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</si>
  <si>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</si>
  <si>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</si>
  <si>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</si>
  <si>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</si>
  <si>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</si>
  <si>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</si>
  <si>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</si>
  <si>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</si>
  <si>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</si>
  <si>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</si>
  <si>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</si>
  <si>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</si>
  <si>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</si>
  <si>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</si>
  <si>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</si>
  <si>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</si>
  <si>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</si>
  <si>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</si>
  <si>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</si>
  <si>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</si>
  <si>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</si>
  <si>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</si>
  <si>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</si>
  <si>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</si>
  <si>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</si>
  <si>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</si>
  <si>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</si>
  <si>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</si>
  <si>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</si>
  <si>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</si>
  <si>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</si>
  <si>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</si>
  <si>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</si>
  <si>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</si>
  <si>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</si>
  <si>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</si>
  <si>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</si>
  <si>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</si>
  <si>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</si>
  <si>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</si>
  <si>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</si>
  <si>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</si>
  <si>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</si>
  <si>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</si>
  <si>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</si>
  <si>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</si>
  <si>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</si>
  <si>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</si>
  <si>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</si>
  <si>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</si>
  <si>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</si>
  <si>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</si>
  <si>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</si>
  <si>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</si>
  <si>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</si>
  <si>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</si>
  <si>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</si>
  <si>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</si>
  <si>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</si>
  <si>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</si>
  <si>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</si>
  <si>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</si>
  <si>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</si>
  <si>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</si>
  <si>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</si>
  <si>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</si>
  <si>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</si>
  <si>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</si>
  <si>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</si>
  <si>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</si>
  <si>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</si>
  <si>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</si>
  <si>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</si>
  <si>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</si>
  <si>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</si>
  <si>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</si>
  <si>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</si>
  <si>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</si>
  <si>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</si>
  <si>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</si>
  <si>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</si>
  <si>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</si>
  <si>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</si>
  <si>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</si>
  <si>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</si>
  <si>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</si>
  <si>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</si>
  <si>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</si>
  <si>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</si>
  <si>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</si>
  <si>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</si>
  <si>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</si>
  <si>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</si>
  <si>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</si>
  <si>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</si>
  <si>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</si>
  <si>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</si>
  <si>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</si>
  <si>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</si>
  <si>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</si>
  <si>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</si>
  <si>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</si>
  <si>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</si>
  <si>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</si>
  <si>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</si>
  <si>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</si>
  <si>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</si>
  <si>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</si>
  <si>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</si>
  <si>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</si>
  <si>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</si>
  <si>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</si>
  <si>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</si>
  <si>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</si>
  <si>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</si>
  <si>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</si>
  <si>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</si>
  <si>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</si>
  <si>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</si>
  <si>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</si>
  <si>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</si>
  <si>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</si>
  <si>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</si>
  <si>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</si>
  <si>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</si>
  <si>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</si>
  <si>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</si>
  <si>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</si>
  <si>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</si>
  <si>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</si>
  <si>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</si>
  <si>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</si>
  <si>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</si>
  <si>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</si>
  <si>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</si>
  <si>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</si>
  <si>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</si>
  <si>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</si>
  <si>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</si>
  <si>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</si>
  <si>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</si>
  <si>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</si>
  <si>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</si>
  <si>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</si>
  <si>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</si>
  <si>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</si>
  <si>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</si>
  <si>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</si>
  <si>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</si>
  <si>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</si>
  <si>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</si>
  <si>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</si>
  <si>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</si>
  <si>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</si>
  <si>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</si>
  <si>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</si>
  <si>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</si>
  <si>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</si>
  <si>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</si>
  <si>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</si>
  <si>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</si>
  <si>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</si>
  <si>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</si>
  <si>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</si>
  <si>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</si>
  <si>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</si>
  <si>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</si>
  <si>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</si>
  <si>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</si>
  <si>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</si>
  <si>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</si>
  <si>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</si>
  <si>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</si>
  <si>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</si>
  <si>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</si>
  <si>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</si>
  <si>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</si>
  <si>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</si>
  <si>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</si>
  <si>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</si>
  <si>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</si>
  <si>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</si>
  <si>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</si>
  <si>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</si>
  <si>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</si>
  <si>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</si>
  <si>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</si>
  <si>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</si>
  <si>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</si>
  <si>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</si>
  <si>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</si>
  <si>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</si>
  <si>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</si>
  <si>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</si>
  <si>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</si>
  <si>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</si>
  <si>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</si>
  <si>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</si>
  <si>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</si>
  <si>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</si>
  <si>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</si>
  <si>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</si>
  <si>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</si>
  <si>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</si>
  <si>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</si>
  <si>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</si>
  <si>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</si>
  <si>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</si>
  <si>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</si>
  <si>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</si>
  <si>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</si>
  <si>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</si>
  <si>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</si>
  <si>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</si>
  <si>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</si>
  <si>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</si>
  <si>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</si>
  <si>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</si>
  <si>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</si>
  <si>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</si>
  <si>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</si>
  <si>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</si>
  <si>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</si>
  <si>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</si>
  <si>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</si>
  <si>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</si>
  <si>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</si>
  <si>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</si>
  <si>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</si>
  <si>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</si>
  <si>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</si>
  <si>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</si>
  <si>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</si>
  <si>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</si>
  <si>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</si>
  <si>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</si>
  <si>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</si>
  <si>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</si>
  <si>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</si>
  <si>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</si>
  <si>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</si>
  <si>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</si>
  <si>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</si>
  <si>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</si>
  <si>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</si>
  <si>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</si>
  <si>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</si>
  <si>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</si>
  <si>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</si>
  <si>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</si>
  <si>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</si>
  <si>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</si>
  <si>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</si>
  <si>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</si>
  <si>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</si>
  <si>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</si>
  <si>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</si>
  <si>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</si>
  <si>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</si>
  <si>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</si>
  <si>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</si>
  <si>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</si>
  <si>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</si>
  <si>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</si>
  <si>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</si>
  <si>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</si>
  <si>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</si>
  <si>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</si>
  <si>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</si>
  <si>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</si>
  <si>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</si>
  <si>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</si>
  <si>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</si>
  <si>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</si>
  <si>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</si>
  <si>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</si>
  <si>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</si>
  <si>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</si>
  <si>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</si>
  <si>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</si>
  <si>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</si>
  <si>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</si>
  <si>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</si>
  <si>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</si>
  <si>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</si>
  <si>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</si>
  <si>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</si>
  <si>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</si>
  <si>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</si>
  <si>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</si>
  <si>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</si>
  <si>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</si>
  <si>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</si>
  <si>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</si>
  <si>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</si>
  <si>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</si>
  <si>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</si>
  <si>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</si>
  <si>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</si>
  <si>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</si>
  <si>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</si>
  <si>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</si>
  <si>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</si>
  <si>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</si>
  <si>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</si>
  <si>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</si>
  <si>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</si>
  <si>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</si>
  <si>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</si>
  <si>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</si>
  <si>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</si>
  <si>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</si>
  <si>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</si>
  <si>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</si>
  <si>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</si>
  <si>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</si>
  <si>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</si>
  <si>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</si>
  <si>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</si>
  <si>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</si>
  <si>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</si>
  <si>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</si>
  <si>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</si>
  <si>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</si>
  <si>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</si>
  <si>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</si>
  <si>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</si>
  <si>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</si>
  <si>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</si>
  <si>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</si>
  <si>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</si>
  <si>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</si>
  <si>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</si>
  <si>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</si>
  <si>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</si>
  <si>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</si>
  <si>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</si>
  <si>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</si>
  <si>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</si>
  <si>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</si>
  <si>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</si>
  <si>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</si>
  <si>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</si>
  <si>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</si>
  <si>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</si>
  <si>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</si>
  <si>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</si>
  <si>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</si>
  <si>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</si>
  <si>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</si>
  <si>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</si>
  <si>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</si>
  <si>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</si>
  <si>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</si>
  <si>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</si>
  <si>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</si>
  <si>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</si>
  <si>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</si>
  <si>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</si>
  <si>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</si>
  <si>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</si>
  <si>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</si>
  <si>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</si>
  <si>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</si>
  <si>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</si>
  <si>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</si>
  <si>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</si>
  <si>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</si>
  <si>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</si>
  <si>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</si>
  <si>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</si>
  <si>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</si>
  <si>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</si>
  <si>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</si>
  <si>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</si>
  <si>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</si>
  <si>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</si>
  <si>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</si>
  <si>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</si>
  <si>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</si>
  <si>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</si>
  <si>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</si>
  <si>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</si>
  <si>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</si>
  <si>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</si>
  <si>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</si>
  <si>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</si>
  <si>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</si>
  <si>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</si>
  <si>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</si>
  <si>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</si>
  <si>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</si>
  <si>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</si>
  <si>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</si>
  <si>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</si>
  <si>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</si>
  <si>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</si>
  <si>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</si>
  <si>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</si>
  <si>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</si>
  <si>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</si>
  <si>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</si>
  <si>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</si>
  <si>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</si>
  <si>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</si>
  <si>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</si>
  <si>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</si>
  <si>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</si>
  <si>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</si>
  <si>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</si>
  <si>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</si>
  <si>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</si>
  <si>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</si>
  <si>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</si>
  <si>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</si>
  <si>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</si>
  <si>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</si>
  <si>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</si>
  <si>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</si>
  <si>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</si>
  <si>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</si>
  <si>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</si>
  <si>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</si>
  <si>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</si>
  <si>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</si>
  <si>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</si>
  <si>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</si>
  <si>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</si>
  <si>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</si>
  <si>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</si>
  <si>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</si>
  <si>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</si>
  <si>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</si>
  <si>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</si>
  <si>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</si>
  <si>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</si>
  <si>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</si>
  <si>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</si>
  <si>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</si>
  <si>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</si>
  <si>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</si>
  <si>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</si>
  <si>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</si>
  <si>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</si>
  <si>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</si>
  <si>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</si>
  <si>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</si>
  <si>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</si>
  <si>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</si>
  <si>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</si>
  <si>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</si>
  <si>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</si>
  <si>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</si>
  <si>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</si>
  <si>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</si>
  <si>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</si>
  <si>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</si>
  <si>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</si>
  <si>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</si>
  <si>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</si>
  <si>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</si>
  <si>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</si>
  <si>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</si>
  <si>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</si>
  <si>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</si>
  <si>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</si>
  <si>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</si>
  <si>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</si>
  <si>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</si>
  <si>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</si>
  <si>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</si>
  <si>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</si>
  <si>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</si>
  <si>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</si>
  <si>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</si>
  <si>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</si>
  <si>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</si>
  <si>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</si>
  <si>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</si>
  <si>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</si>
  <si>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</si>
  <si>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</si>
  <si>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</si>
  <si>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</si>
  <si>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</si>
  <si>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</si>
  <si>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</si>
  <si>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</si>
  <si>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</si>
  <si>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</si>
  <si>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</si>
  <si>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</si>
  <si>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</si>
  <si>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</si>
  <si>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</si>
  <si>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</si>
  <si>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</si>
  <si>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</si>
  <si>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</si>
  <si>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</si>
  <si>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</si>
  <si>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</si>
  <si>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</si>
  <si>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</si>
  <si>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</si>
  <si>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</si>
  <si>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</si>
  <si>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</si>
  <si>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</si>
  <si>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</si>
  <si>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</si>
  <si>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</si>
  <si>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</si>
  <si>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</si>
  <si>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</si>
  <si>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</si>
  <si>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</si>
  <si>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</si>
  <si>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</si>
  <si>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</si>
  <si>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</si>
  <si>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</si>
  <si>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</si>
  <si>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</si>
  <si>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</si>
  <si>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</si>
  <si>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</si>
  <si>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</si>
  <si>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</si>
  <si>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</si>
  <si>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</si>
  <si>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</si>
  <si>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</si>
  <si>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</si>
  <si>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</si>
  <si>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</si>
  <si>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</si>
  <si>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</si>
  <si>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</si>
  <si>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</si>
  <si>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</si>
  <si>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</si>
  <si>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</si>
  <si>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</si>
  <si>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</si>
  <si>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</si>
  <si>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</si>
  <si>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</si>
  <si>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</si>
  <si>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</si>
  <si>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</si>
  <si>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</si>
  <si>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</si>
  <si>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</si>
  <si>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</si>
  <si>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</si>
  <si>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</si>
  <si>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</si>
  <si>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</si>
  <si>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</si>
  <si>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</si>
  <si>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</si>
  <si>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</si>
  <si>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</si>
  <si>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</si>
  <si>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</si>
  <si>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</si>
  <si>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</si>
  <si>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</si>
  <si>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</si>
  <si>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</si>
  <si>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</si>
  <si>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</si>
  <si>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</si>
  <si>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</si>
  <si>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</si>
  <si>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</si>
  <si>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</si>
  <si>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</si>
  <si>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</si>
  <si>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</si>
  <si>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</si>
  <si>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</si>
  <si>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</si>
  <si>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</si>
  <si>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</si>
  <si>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</si>
  <si>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</si>
  <si>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</si>
  <si>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</si>
  <si>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</si>
  <si>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</si>
  <si>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</si>
  <si>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</si>
  <si>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</si>
  <si>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</si>
  <si>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</si>
  <si>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</si>
  <si>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</si>
  <si>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</si>
  <si>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</si>
  <si>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</si>
  <si>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</si>
  <si>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</si>
  <si>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</si>
  <si>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</si>
  <si>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</si>
  <si>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</si>
  <si>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</si>
  <si>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</si>
  <si>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</si>
  <si>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</si>
  <si>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</si>
  <si>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</si>
  <si>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</si>
  <si>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</si>
  <si>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</si>
  <si>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</si>
  <si>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</si>
  <si>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</si>
  <si>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</si>
  <si>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</si>
  <si>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</si>
  <si>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</si>
  <si>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</si>
  <si>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</si>
  <si>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</si>
  <si>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</si>
  <si>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</si>
  <si>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</si>
  <si>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</si>
  <si>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</si>
  <si>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</si>
  <si>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</si>
  <si>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</si>
  <si>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</si>
  <si>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</si>
  <si>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</si>
  <si>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</si>
  <si>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</si>
  <si>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</si>
  <si>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</si>
  <si>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</si>
  <si>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</si>
  <si>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</si>
  <si>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</si>
  <si>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</si>
  <si>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</si>
  <si>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</si>
  <si>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</si>
  <si>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</si>
  <si>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</si>
  <si>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</si>
  <si>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</si>
  <si>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</si>
  <si>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</si>
  <si>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</si>
  <si>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</si>
  <si>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</si>
  <si>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</si>
  <si>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</si>
  <si>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</si>
  <si>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</si>
  <si>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</si>
  <si>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</si>
  <si>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</si>
  <si>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</si>
  <si>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</si>
  <si>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</si>
  <si>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</si>
  <si>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</si>
  <si>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</si>
  <si>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</si>
  <si>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</si>
  <si>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</si>
  <si>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</si>
  <si>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</si>
  <si>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</si>
  <si>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</si>
  <si>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</si>
  <si>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</si>
  <si>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</si>
  <si>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</si>
  <si>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</si>
  <si>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</si>
  <si>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</si>
  <si>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</si>
  <si>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</si>
  <si>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</si>
  <si>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</si>
  <si>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</si>
  <si>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</si>
  <si>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</si>
  <si>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</si>
  <si>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</si>
  <si>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</si>
  <si>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</si>
  <si>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</si>
  <si>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</si>
  <si>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</si>
  <si>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</si>
  <si>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</si>
  <si>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</si>
  <si>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</si>
  <si>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</si>
  <si>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</si>
  <si>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</si>
  <si>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</si>
  <si>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</si>
  <si>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</si>
  <si>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</si>
  <si>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</si>
  <si>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</si>
  <si>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</si>
  <si>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</si>
  <si>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</si>
  <si>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</si>
  <si>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</si>
  <si>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</si>
  <si>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</si>
  <si>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</si>
  <si>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</si>
  <si>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</si>
  <si>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</si>
  <si>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</si>
  <si>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</si>
  <si>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</si>
  <si>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</si>
  <si>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</si>
  <si>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</si>
  <si>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</si>
  <si>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</si>
  <si>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</si>
  <si>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</si>
  <si>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</si>
  <si>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</si>
  <si>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</si>
  <si>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</si>
  <si>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</si>
  <si>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</si>
  <si>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</si>
  <si>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</si>
  <si>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</si>
  <si>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</si>
  <si>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</si>
  <si>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</si>
  <si>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</si>
  <si>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</si>
  <si>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</si>
  <si>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</si>
  <si>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</si>
  <si>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</si>
  <si>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</si>
  <si>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</si>
  <si>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</si>
  <si>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</si>
  <si>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</si>
  <si>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</si>
  <si>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</si>
  <si>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</si>
  <si>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</si>
  <si>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</si>
  <si>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</si>
  <si>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</si>
  <si>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</si>
  <si>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</si>
  <si>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</si>
  <si>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</si>
  <si>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</si>
  <si>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</si>
  <si>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</si>
  <si>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</si>
  <si>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</si>
  <si>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</si>
  <si>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</si>
  <si>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</si>
  <si>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</si>
  <si>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</si>
  <si>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</si>
  <si>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</si>
  <si>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</si>
  <si>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</si>
  <si>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</si>
  <si>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</si>
  <si>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</si>
  <si>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</si>
  <si>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</si>
  <si>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</si>
  <si>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</si>
  <si>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</si>
  <si>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</si>
  <si>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</si>
  <si>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</si>
  <si>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</si>
  <si>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</si>
  <si>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</si>
  <si>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</si>
  <si>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</si>
  <si>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</si>
  <si>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</si>
  <si>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</si>
  <si>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</si>
  <si>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</si>
  <si>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</si>
  <si>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</si>
  <si>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</si>
  <si>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</si>
  <si>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</si>
  <si>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</si>
  <si>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</si>
  <si>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</si>
  <si>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</si>
  <si>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</si>
  <si>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</si>
  <si>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</si>
  <si>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</si>
  <si>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</si>
  <si>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</si>
  <si>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</si>
  <si>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</si>
  <si>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</si>
  <si>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</si>
  <si>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</si>
  <si>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</si>
  <si>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</si>
  <si>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</si>
  <si>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</si>
  <si>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</si>
  <si>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</si>
  <si>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</si>
  <si>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</si>
  <si>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</si>
  <si>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</si>
  <si>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</si>
  <si>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</si>
  <si>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</si>
  <si>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</si>
  <si>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</si>
  <si>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</si>
  <si>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</si>
  <si>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</si>
  <si>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</si>
  <si>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</si>
  <si>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</si>
  <si>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</si>
  <si>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</si>
  <si>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</si>
  <si>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</si>
  <si>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</si>
  <si>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</si>
  <si>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</si>
  <si>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</si>
  <si>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</si>
  <si>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</si>
  <si>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</si>
  <si>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</si>
  <si>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</si>
  <si>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</si>
  <si>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</si>
  <si>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</si>
  <si>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</si>
  <si>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</si>
  <si>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</si>
  <si>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</si>
  <si>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</si>
  <si>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</si>
  <si>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</si>
  <si>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</si>
  <si>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</si>
  <si>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</si>
  <si>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</si>
  <si>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</si>
  <si>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</si>
  <si>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</si>
  <si>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</si>
  <si>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</si>
  <si>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</si>
  <si>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</si>
  <si>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</si>
  <si>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</si>
  <si>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</si>
  <si>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</si>
  <si>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</si>
  <si>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</si>
  <si>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</si>
  <si>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</si>
  <si>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</si>
  <si>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</si>
  <si>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</si>
  <si>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</si>
  <si>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</si>
  <si>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</si>
  <si>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</si>
  <si>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</si>
  <si>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</si>
  <si>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</si>
  <si>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</si>
  <si>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</si>
  <si>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</si>
  <si>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</si>
  <si>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</si>
  <si>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</si>
  <si>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</si>
  <si>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</si>
  <si>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</si>
  <si>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</si>
  <si>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</si>
  <si>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</si>
  <si>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</si>
  <si>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</si>
  <si>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</si>
  <si>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</si>
  <si>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</si>
  <si>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</si>
  <si>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</si>
  <si>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</si>
  <si>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</si>
  <si>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</si>
  <si>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</si>
  <si>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</si>
  <si>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</si>
  <si>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</si>
  <si>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</si>
  <si>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</si>
  <si>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</si>
  <si>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</si>
  <si>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</si>
  <si>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</si>
  <si>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</si>
  <si>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</si>
  <si>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</si>
  <si>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</si>
  <si>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</si>
  <si>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</si>
  <si>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</si>
  <si>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</si>
  <si>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</si>
  <si>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</si>
  <si>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</si>
  <si>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</si>
  <si>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</si>
  <si>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</si>
  <si>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</si>
  <si>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</si>
  <si>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</si>
  <si>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</si>
  <si>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</si>
  <si>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</si>
  <si>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</si>
  <si>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</si>
  <si>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</si>
  <si>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</si>
  <si>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</si>
  <si>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</si>
  <si>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</si>
  <si>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</si>
  <si>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</si>
  <si>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</si>
  <si>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</si>
  <si>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</si>
  <si>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</si>
  <si>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</si>
  <si>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</si>
  <si>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</si>
  <si>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</si>
  <si>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</si>
  <si>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</si>
  <si>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</si>
  <si>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</si>
  <si>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</si>
  <si>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</si>
  <si>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</si>
  <si>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</si>
  <si>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</si>
  <si>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</si>
  <si>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</si>
  <si>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</si>
  <si>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</si>
  <si>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</si>
  <si>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</si>
  <si>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</si>
  <si>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</si>
  <si>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</si>
  <si>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</si>
  <si>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</si>
  <si>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</si>
  <si>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</si>
  <si>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</si>
  <si>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</si>
  <si>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</si>
  <si>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</si>
  <si>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</si>
  <si>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</si>
  <si>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</si>
  <si>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</si>
  <si>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</si>
  <si>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</si>
  <si>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</si>
  <si>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</si>
  <si>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</si>
  <si>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</si>
  <si>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</si>
  <si>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</si>
  <si>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</si>
  <si>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</si>
  <si>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</si>
  <si>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</si>
  <si>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</si>
  <si>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</si>
  <si>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</si>
  <si>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</si>
  <si>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</si>
  <si>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</si>
  <si>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</si>
  <si>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</si>
  <si>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</si>
  <si>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</si>
  <si>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</si>
  <si>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</si>
  <si>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</si>
  <si>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</si>
  <si>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</si>
  <si>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</si>
  <si>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</si>
  <si>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</si>
  <si>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</si>
  <si>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</si>
  <si>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</si>
  <si>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</si>
  <si>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</si>
  <si>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</si>
  <si>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</si>
  <si>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</si>
  <si>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</si>
  <si>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</si>
  <si>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</si>
  <si>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</si>
  <si>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</si>
  <si>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</si>
  <si>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</si>
  <si>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</si>
  <si>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</si>
  <si>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</si>
  <si>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</si>
  <si>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</si>
  <si>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</si>
  <si>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</si>
  <si>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</si>
  <si>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</si>
  <si>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</si>
  <si>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</si>
  <si>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</si>
  <si>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</si>
  <si>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</si>
  <si>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</si>
  <si>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</si>
  <si>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</si>
  <si>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</si>
  <si>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</si>
  <si>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</si>
  <si>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</si>
  <si>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</si>
  <si>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</si>
  <si>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</si>
  <si>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</si>
  <si>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</si>
  <si>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</si>
  <si>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</si>
  <si>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</si>
  <si>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</si>
  <si>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</si>
  <si>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</si>
  <si>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</si>
  <si>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</si>
  <si>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</si>
  <si>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</si>
  <si>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</si>
  <si>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</si>
  <si>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</si>
  <si>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</si>
  <si>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</si>
  <si>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</si>
  <si>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</si>
  <si>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</si>
  <si>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</si>
  <si>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</si>
  <si>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</si>
  <si>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</si>
  <si>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</si>
  <si>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</si>
  <si>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</si>
  <si>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</si>
  <si>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</si>
  <si>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</si>
  <si>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</si>
  <si>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</si>
  <si>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</si>
  <si>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</si>
  <si>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</si>
  <si>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</si>
  <si>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</si>
  <si>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</si>
  <si>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</si>
  <si>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</si>
  <si>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</si>
  <si>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</si>
  <si>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</si>
  <si>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</si>
  <si>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</si>
  <si>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</si>
  <si>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</si>
  <si>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</si>
  <si>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</si>
  <si>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</si>
  <si>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</si>
  <si>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</si>
  <si>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</si>
  <si>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</si>
  <si>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</si>
  <si>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</si>
  <si>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</si>
  <si>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</si>
  <si>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</si>
  <si>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</si>
  <si>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</si>
  <si>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</si>
  <si>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</si>
  <si>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</si>
  <si>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</si>
  <si>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</si>
  <si>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</si>
  <si>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</si>
  <si>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</si>
  <si>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</si>
  <si>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</si>
  <si>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</si>
  <si>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</si>
  <si>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</si>
  <si>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</si>
  <si>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</si>
  <si>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</si>
  <si>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</si>
  <si>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</si>
  <si>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</si>
  <si>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</si>
  <si>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</si>
  <si>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</si>
  <si>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</si>
  <si>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</si>
  <si>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</si>
  <si>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</si>
  <si>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</si>
  <si>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</si>
  <si>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</si>
  <si>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</si>
  <si>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</si>
  <si>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</si>
  <si>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</si>
  <si>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</si>
  <si>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</si>
  <si>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</si>
  <si>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</si>
  <si>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</si>
  <si>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</si>
  <si>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</si>
  <si>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</si>
  <si>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</si>
  <si>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</si>
  <si>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</si>
  <si>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</si>
  <si>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</si>
  <si>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</si>
  <si>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</si>
  <si>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</si>
  <si>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</si>
  <si>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</si>
  <si>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</si>
  <si>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</si>
  <si>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</si>
  <si>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</si>
  <si>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</si>
  <si>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</si>
  <si>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</si>
  <si>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</si>
  <si>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</si>
  <si>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</si>
  <si>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</si>
  <si>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</si>
  <si>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</si>
  <si>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</si>
  <si>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</si>
  <si>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</si>
  <si>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</si>
  <si>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</si>
  <si>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</si>
  <si>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</si>
  <si>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</si>
  <si>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</si>
  <si>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</si>
  <si>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</si>
  <si>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</si>
  <si>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</si>
  <si>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</si>
  <si>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</si>
  <si>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</si>
  <si>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</si>
  <si>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</si>
  <si>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</si>
  <si>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</si>
  <si>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</si>
  <si>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</si>
  <si>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</si>
  <si>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</si>
  <si>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</si>
  <si>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</si>
  <si>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</si>
  <si>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</si>
  <si>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</si>
  <si>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</si>
  <si>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</si>
  <si>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</si>
  <si>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</si>
  <si>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</si>
  <si>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</si>
  <si>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</si>
  <si>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</si>
  <si>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</si>
  <si>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</si>
  <si>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</si>
  <si>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</si>
  <si>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</si>
  <si>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</si>
  <si>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</si>
  <si>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</si>
  <si>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</si>
  <si>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</si>
  <si>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</si>
  <si>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</si>
  <si>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</si>
  <si>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</si>
  <si>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</si>
  <si>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</si>
  <si>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</si>
  <si>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</si>
  <si>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</si>
  <si>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</si>
  <si>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</si>
  <si>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</si>
  <si>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</si>
  <si>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</si>
  <si>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</si>
  <si>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</si>
  <si>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</si>
  <si>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</si>
  <si>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</si>
  <si>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</si>
  <si>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</si>
  <si>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</si>
  <si>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</si>
  <si>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</si>
  <si>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</si>
  <si>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</si>
  <si>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</si>
  <si>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</si>
  <si>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</si>
  <si>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</si>
  <si>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</si>
  <si>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</si>
  <si>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</si>
  <si>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</si>
  <si>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</si>
  <si>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</si>
  <si>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</si>
  <si>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</si>
  <si>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</si>
  <si>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</si>
  <si>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</si>
  <si>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</si>
  <si>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</si>
  <si>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</si>
  <si>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</si>
  <si>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</si>
  <si>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</si>
  <si>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</si>
  <si>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</si>
  <si>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</si>
  <si>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</si>
  <si>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</si>
  <si>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</si>
  <si>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</si>
  <si>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</si>
  <si>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</si>
  <si>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</si>
  <si>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</si>
  <si>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</si>
  <si>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</si>
  <si>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</si>
  <si>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</si>
  <si>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</si>
  <si>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</si>
  <si>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</si>
  <si>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</si>
  <si>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</si>
  <si>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</si>
  <si>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</si>
  <si>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</si>
  <si>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</si>
  <si>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</si>
  <si>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</si>
  <si>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</si>
  <si>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</si>
  <si>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</si>
  <si>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</si>
  <si>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</si>
  <si>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</si>
  <si>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</si>
  <si>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</si>
  <si>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</si>
  <si>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</si>
  <si>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</si>
  <si>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</si>
  <si>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</si>
  <si>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</si>
  <si>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</si>
  <si>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</si>
  <si>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</si>
  <si>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</si>
  <si>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</si>
  <si>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</si>
  <si>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</si>
  <si>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</si>
  <si>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</si>
  <si>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</si>
  <si>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</si>
  <si>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</si>
  <si>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</si>
  <si>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</si>
  <si>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</si>
  <si>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</si>
  <si>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</si>
  <si>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</si>
  <si>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</si>
  <si>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</si>
  <si>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</si>
  <si>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</si>
  <si>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</si>
  <si>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</si>
  <si>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</si>
  <si>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</si>
  <si>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</si>
  <si>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</si>
  <si>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</si>
  <si>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</si>
  <si>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</si>
  <si>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</si>
  <si>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</si>
  <si>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</si>
  <si>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</si>
  <si>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</si>
  <si>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</si>
  <si>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</si>
  <si>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</si>
  <si>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</si>
  <si>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</si>
  <si>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</si>
  <si>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</si>
  <si>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</si>
  <si>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</si>
  <si>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</si>
  <si>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</si>
  <si>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</si>
  <si>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</si>
  <si>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</si>
  <si>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</si>
  <si>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</si>
  <si>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</si>
  <si>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</si>
  <si>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</si>
  <si>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</si>
  <si>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</si>
  <si>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</si>
  <si>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</si>
  <si>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</si>
  <si>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</si>
  <si>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</si>
  <si>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</si>
  <si>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</si>
  <si>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</si>
  <si>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</si>
  <si>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</si>
  <si>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</si>
  <si>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</si>
  <si>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</si>
  <si>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</si>
  <si>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</si>
  <si>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</si>
  <si>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</si>
  <si>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</si>
  <si>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</si>
  <si>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</si>
  <si>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</si>
  <si>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</si>
  <si>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</si>
  <si>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</si>
  <si>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</si>
  <si>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</si>
  <si>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</si>
  <si>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</si>
  <si>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</si>
  <si>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</si>
  <si>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</si>
  <si>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</si>
  <si>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</si>
  <si>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</si>
  <si>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</si>
  <si>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</si>
  <si>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</si>
  <si>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</si>
  <si>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</si>
  <si>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</si>
  <si>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</si>
  <si>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</si>
  <si>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</si>
  <si>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</si>
  <si>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</si>
  <si>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</si>
  <si>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</si>
  <si>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</si>
  <si>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</si>
  <si>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</si>
  <si>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</si>
  <si>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</si>
  <si>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</si>
  <si>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</si>
  <si>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</si>
  <si>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</si>
  <si>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</si>
  <si>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</si>
  <si>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</si>
  <si>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</si>
  <si>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</si>
  <si>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</si>
  <si>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</si>
  <si>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</si>
  <si>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</si>
  <si>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</si>
  <si>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</si>
  <si>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</si>
  <si>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</si>
  <si>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</si>
  <si>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</si>
  <si>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</si>
  <si>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</si>
  <si>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</si>
  <si>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</si>
  <si>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</si>
  <si>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</si>
  <si>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</si>
  <si>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</si>
  <si>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</si>
  <si>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</si>
  <si>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</si>
  <si>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</si>
  <si>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</si>
  <si>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</si>
  <si>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</si>
  <si>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</si>
  <si>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</si>
  <si>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</si>
  <si>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</si>
  <si>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</si>
  <si>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</si>
  <si>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</si>
  <si>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</si>
  <si>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</si>
  <si>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</si>
  <si>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</si>
  <si>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</si>
  <si>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</si>
  <si>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</si>
  <si>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</si>
  <si>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</si>
  <si>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</si>
  <si>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</si>
  <si>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</si>
  <si>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</si>
  <si>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</si>
  <si>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</si>
  <si>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</si>
  <si>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</si>
  <si>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</si>
  <si>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</si>
  <si>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</si>
  <si>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</si>
  <si>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</si>
  <si>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</si>
  <si>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</si>
  <si>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</si>
  <si>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</si>
  <si>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</si>
  <si>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</si>
  <si>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</si>
  <si>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</si>
  <si>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</si>
  <si>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</si>
  <si>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</si>
  <si>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</si>
  <si>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</si>
  <si>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</si>
  <si>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</si>
  <si>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</si>
  <si>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</si>
  <si>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</si>
  <si>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</si>
  <si>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</si>
  <si>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</si>
  <si>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</si>
  <si>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</si>
  <si>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</si>
  <si>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</si>
  <si>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</si>
  <si>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</si>
  <si>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</si>
  <si>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</si>
  <si>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</si>
  <si>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</si>
  <si>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</si>
  <si>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</si>
  <si>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</si>
  <si>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</si>
  <si>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</si>
  <si>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</si>
  <si>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</si>
  <si>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</si>
  <si>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</si>
  <si>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</si>
  <si>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</si>
  <si>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</si>
  <si>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</si>
  <si>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</si>
  <si>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</si>
  <si>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</si>
  <si>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</si>
  <si>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</si>
  <si>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</si>
  <si>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</si>
  <si>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</si>
  <si>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</si>
  <si>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</si>
  <si>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</si>
  <si>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</si>
  <si>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</si>
  <si>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</si>
  <si>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</si>
  <si>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</si>
  <si>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</si>
  <si>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</si>
  <si>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</si>
  <si>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</si>
  <si>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</si>
  <si>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</si>
  <si>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</si>
  <si>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</si>
  <si>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</si>
  <si>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</si>
  <si>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</si>
  <si>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</si>
  <si>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</si>
  <si>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</si>
  <si>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</si>
  <si>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</si>
  <si>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</si>
  <si>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</si>
  <si>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</si>
  <si>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</si>
  <si>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</si>
  <si>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</si>
  <si>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</si>
  <si>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</si>
  <si>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</si>
  <si>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</si>
  <si>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</si>
  <si>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</si>
  <si>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</si>
  <si>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</si>
  <si>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</si>
  <si>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</si>
  <si>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</si>
  <si>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</si>
  <si>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</si>
  <si>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</si>
  <si>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</si>
  <si>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</si>
  <si>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</si>
  <si>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</si>
  <si>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</si>
  <si>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</si>
  <si>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</si>
  <si>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</si>
  <si>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</si>
  <si>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</si>
  <si>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</si>
  <si>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</si>
  <si>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</si>
  <si>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</si>
  <si>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</si>
  <si>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</si>
  <si>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</si>
  <si>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</si>
  <si>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</si>
  <si>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</si>
  <si>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</si>
  <si>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</si>
  <si>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</si>
  <si>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</si>
  <si>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</si>
  <si>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</si>
  <si>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</si>
  <si>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</si>
  <si>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</si>
  <si>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</si>
  <si>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</si>
  <si>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</si>
  <si>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</si>
  <si>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</si>
  <si>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</si>
  <si>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</si>
  <si>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</si>
  <si>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</si>
  <si>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</si>
  <si>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</si>
  <si>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</si>
  <si>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</si>
  <si>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</si>
  <si>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</si>
  <si>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</si>
  <si>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</si>
  <si>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</si>
  <si>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</si>
  <si>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</si>
  <si>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</si>
  <si>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</si>
  <si>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</si>
  <si>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</si>
  <si>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</si>
  <si>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</si>
  <si>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</si>
  <si>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</si>
  <si>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</si>
  <si>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</si>
  <si>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</si>
  <si>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</si>
  <si>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</si>
  <si>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</si>
  <si>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</si>
  <si>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</si>
  <si>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</si>
  <si>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</si>
  <si>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</si>
  <si>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</si>
  <si>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</si>
  <si>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</si>
  <si>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</si>
  <si>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</si>
  <si>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</si>
  <si>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</si>
  <si>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</si>
  <si>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</si>
  <si>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</si>
  <si>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</si>
  <si>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</si>
  <si>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</si>
  <si>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</si>
  <si>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</si>
  <si>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</si>
  <si>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</si>
  <si>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</si>
  <si>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</si>
  <si>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</si>
  <si>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</si>
  <si>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</si>
  <si>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</si>
  <si>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</si>
  <si>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</si>
  <si>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</si>
  <si>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</si>
  <si>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</si>
  <si>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</si>
  <si>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</si>
  <si>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</si>
  <si>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</si>
  <si>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</si>
  <si>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</si>
  <si>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</si>
  <si>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</si>
  <si>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</si>
  <si>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</si>
  <si>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</si>
  <si>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</si>
  <si>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</si>
  <si>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</si>
  <si>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</si>
  <si>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</si>
  <si>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</si>
  <si>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</si>
  <si>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</si>
  <si>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</si>
  <si>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</si>
  <si>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</si>
  <si>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</si>
  <si>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</si>
  <si>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</si>
  <si>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</si>
  <si>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</si>
  <si>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</si>
  <si>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</si>
  <si>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</si>
  <si>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</si>
  <si>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</si>
  <si>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</si>
  <si>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</si>
  <si>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</si>
  <si>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</si>
  <si>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</si>
  <si>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</si>
  <si>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</si>
  <si>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</si>
  <si>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</si>
  <si>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</si>
  <si>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</si>
  <si>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</si>
  <si>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</si>
  <si>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</si>
  <si>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</si>
  <si>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</si>
  <si>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</si>
  <si>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</si>
  <si>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</si>
  <si>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</si>
  <si>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</si>
  <si>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</si>
  <si>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</si>
  <si>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</si>
  <si>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</si>
  <si>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</si>
  <si>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</si>
  <si>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</si>
  <si>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</si>
  <si>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</si>
  <si>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</si>
  <si>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</si>
  <si>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</si>
  <si>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</si>
  <si>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</si>
  <si>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</si>
  <si>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</si>
  <si>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</si>
  <si>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</si>
  <si>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</si>
  <si>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</si>
  <si>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</si>
  <si>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</si>
  <si>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</si>
  <si>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</si>
  <si>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</si>
  <si>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</si>
  <si>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</si>
  <si>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</si>
  <si>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</si>
  <si>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</si>
  <si>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</si>
  <si>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</si>
  <si>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</si>
  <si>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</si>
  <si>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</si>
  <si>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</si>
  <si>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</si>
  <si>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</si>
  <si>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</si>
  <si>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</si>
  <si>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</si>
  <si>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</si>
  <si>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</si>
  <si>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</si>
  <si>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</si>
  <si>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</si>
  <si>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</si>
  <si>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</si>
  <si>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</si>
  <si>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</si>
  <si>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</si>
  <si>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</si>
  <si>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</si>
  <si>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</si>
  <si>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</si>
  <si>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</si>
  <si>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</si>
  <si>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</si>
  <si>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</si>
  <si>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</si>
  <si>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</si>
  <si>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</si>
  <si>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</si>
  <si>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</si>
  <si>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</si>
  <si>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</si>
  <si>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</si>
  <si>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</si>
  <si>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</si>
  <si>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</si>
  <si>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</si>
  <si>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</si>
  <si>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</si>
  <si>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</si>
  <si>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</si>
  <si>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</si>
  <si>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</si>
  <si>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</si>
  <si>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</si>
  <si>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</si>
  <si>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</si>
  <si>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</si>
  <si>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</si>
  <si>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</si>
  <si>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</si>
  <si>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</si>
  <si>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</si>
  <si>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</si>
  <si>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</si>
  <si>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</si>
  <si>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</si>
  <si>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</si>
  <si>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</si>
  <si>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</si>
  <si>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</si>
  <si>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</si>
  <si>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</si>
  <si>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</si>
  <si>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</si>
  <si>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</si>
  <si>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</si>
  <si>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</si>
  <si>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</si>
  <si>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</si>
  <si>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</si>
  <si>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</si>
  <si>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</si>
  <si>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</si>
  <si>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</si>
  <si>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</si>
  <si>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</si>
  <si>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</si>
  <si>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</si>
  <si>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</si>
  <si>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</si>
  <si>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</si>
  <si>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</si>
  <si>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</si>
  <si>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</si>
  <si>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</si>
  <si>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</si>
  <si>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</si>
  <si>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</si>
  <si>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</si>
  <si>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</si>
  <si>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</si>
  <si>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</si>
  <si>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</si>
  <si>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</si>
  <si>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</si>
  <si>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</si>
  <si>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</si>
  <si>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</si>
  <si>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</si>
  <si>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</si>
  <si>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</si>
  <si>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</si>
  <si>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</si>
  <si>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</si>
  <si>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</si>
  <si>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</si>
  <si>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</si>
  <si>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</si>
  <si>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</si>
  <si>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</si>
  <si>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</si>
  <si>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</si>
  <si>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</si>
  <si>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</si>
  <si>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</si>
  <si>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</si>
  <si>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</si>
  <si>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</si>
  <si>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</si>
  <si>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</si>
  <si>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</si>
  <si>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</si>
  <si>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</si>
  <si>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</si>
  <si>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</si>
  <si>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</si>
  <si>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</si>
  <si>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</si>
  <si>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</si>
  <si>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</si>
  <si>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</si>
  <si>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</si>
  <si>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</si>
  <si>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</si>
  <si>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</si>
  <si>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</si>
  <si>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</si>
  <si>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</si>
  <si>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</si>
  <si>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</si>
  <si>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</si>
  <si>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</si>
  <si>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</si>
  <si>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</si>
  <si>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</si>
  <si>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</si>
  <si>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</si>
  <si>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</si>
  <si>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</si>
  <si>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</si>
  <si>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</si>
  <si>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</si>
  <si>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</si>
  <si>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</si>
  <si>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</si>
  <si>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</si>
  <si>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</si>
  <si>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</si>
  <si>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</si>
  <si>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</si>
  <si>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</si>
  <si>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</si>
  <si>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</si>
  <si>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</si>
  <si>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</si>
  <si>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</si>
  <si>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</si>
  <si>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</si>
  <si>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</si>
  <si>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</si>
  <si>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</si>
  <si>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</si>
  <si>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</si>
  <si>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</si>
  <si>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</si>
  <si>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</si>
  <si>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</si>
  <si>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</si>
  <si>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</si>
  <si>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</si>
  <si>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</si>
  <si>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</si>
  <si>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</si>
  <si>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</si>
  <si>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</si>
  <si>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</si>
  <si>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</si>
  <si>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</si>
  <si>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</si>
  <si>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</si>
  <si>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</si>
  <si>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</si>
  <si>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</si>
  <si>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</si>
  <si>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</si>
  <si>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</si>
  <si>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</si>
  <si>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</si>
  <si>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</si>
  <si>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</si>
  <si>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</si>
  <si>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</si>
  <si>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</si>
  <si>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</si>
  <si>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</si>
  <si>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</si>
  <si>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</si>
  <si>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</si>
  <si>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</si>
  <si>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</si>
  <si>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</si>
  <si>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</si>
  <si>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</si>
  <si>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</si>
  <si>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</si>
  <si>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</si>
  <si>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</si>
  <si>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</si>
  <si>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</si>
  <si>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</si>
  <si>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</si>
  <si>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</si>
  <si>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</si>
  <si>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</si>
  <si>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</si>
  <si>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</si>
  <si>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</si>
  <si>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</si>
  <si>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</si>
  <si>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</si>
  <si>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</si>
  <si>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</si>
  <si>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</si>
  <si>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</si>
  <si>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</si>
  <si>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</si>
  <si>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</si>
  <si>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</si>
  <si>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</si>
  <si>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</si>
  <si>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</si>
  <si>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</si>
  <si>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</si>
  <si>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</si>
  <si>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</si>
  <si>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</si>
  <si>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</si>
  <si>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</si>
  <si>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</si>
  <si>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</si>
  <si>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</si>
  <si>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</si>
  <si>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</si>
  <si>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</si>
  <si>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</si>
  <si>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</si>
  <si>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</si>
  <si>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</si>
  <si>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</si>
  <si>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</si>
  <si>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</si>
  <si>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</si>
  <si>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</si>
  <si>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</si>
  <si>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</si>
  <si>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</si>
  <si>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</si>
  <si>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</si>
  <si>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</si>
  <si>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</si>
  <si>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</si>
  <si>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</si>
  <si>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</si>
  <si>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</si>
  <si>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</si>
  <si>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</si>
  <si>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</si>
  <si>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</si>
  <si>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</si>
  <si>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</si>
  <si>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</si>
  <si>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</si>
  <si>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</si>
  <si>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</si>
  <si>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</si>
  <si>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</si>
  <si>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</si>
  <si>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</si>
  <si>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</si>
  <si>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</si>
  <si>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</si>
  <si>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</si>
  <si>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</si>
  <si>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</si>
  <si>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</si>
  <si>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</si>
  <si>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</si>
  <si>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</si>
  <si>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</si>
  <si>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</si>
  <si>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</si>
  <si>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</si>
  <si>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</si>
  <si>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</si>
  <si>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</si>
  <si>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</si>
  <si>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</si>
  <si>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</si>
  <si>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</si>
  <si>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</si>
  <si>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</si>
  <si>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</si>
  <si>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</si>
  <si>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</si>
  <si>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</si>
  <si>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</si>
  <si>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</si>
  <si>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</si>
  <si>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</si>
  <si>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</si>
  <si>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</si>
  <si>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</si>
  <si>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</si>
  <si>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</si>
  <si>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</si>
  <si>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</si>
  <si>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</si>
  <si>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</si>
  <si>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</si>
  <si>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</si>
  <si>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</si>
  <si>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</si>
  <si>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</si>
  <si>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</si>
  <si>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</si>
  <si>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</si>
  <si>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</si>
  <si>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</si>
  <si>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</si>
  <si>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</si>
  <si>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</si>
  <si>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</si>
  <si>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</si>
  <si>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</si>
  <si>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</si>
  <si>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</si>
  <si>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</si>
  <si>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</si>
  <si>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</si>
  <si>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</si>
  <si>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</si>
  <si>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</si>
  <si>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</si>
  <si>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</si>
  <si>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</si>
  <si>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</si>
  <si>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</si>
  <si>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</si>
  <si>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</si>
  <si>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</si>
  <si>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</si>
  <si>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</si>
  <si>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</si>
  <si>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</si>
  <si>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</si>
  <si>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</si>
  <si>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</si>
  <si>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</si>
  <si>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</si>
  <si>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</si>
  <si>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</si>
  <si>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</si>
  <si>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</si>
  <si>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</si>
  <si>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</si>
  <si>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</si>
  <si>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</si>
  <si>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</si>
  <si>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</si>
  <si>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</si>
  <si>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</si>
  <si>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</si>
  <si>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</si>
  <si>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</si>
  <si>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</si>
  <si>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</si>
  <si>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</si>
  <si>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</si>
  <si>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</si>
  <si>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</si>
  <si>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</si>
  <si>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</si>
  <si>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</si>
  <si>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</si>
  <si>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</si>
  <si>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</si>
  <si>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</si>
  <si>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</si>
  <si>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</si>
  <si>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</si>
  <si>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</si>
  <si>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</si>
  <si>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</si>
  <si>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</si>
  <si>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</si>
  <si>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</si>
  <si>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</si>
  <si>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</si>
  <si>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</si>
  <si>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</si>
  <si>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</si>
  <si>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</si>
  <si>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</si>
  <si>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</si>
  <si>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</si>
  <si>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</si>
  <si>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</si>
  <si>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</si>
  <si>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</si>
  <si>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</si>
  <si>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</si>
  <si>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</si>
  <si>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</si>
  <si>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</si>
  <si>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</si>
  <si>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</si>
  <si>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</si>
  <si>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</si>
  <si>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</si>
  <si>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</si>
  <si>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</si>
  <si>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</si>
  <si>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</si>
  <si>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</si>
  <si>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</si>
  <si>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</si>
  <si>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</si>
  <si>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</si>
  <si>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</si>
  <si>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</si>
  <si>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</si>
  <si>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</si>
  <si>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</si>
  <si>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</si>
  <si>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</si>
  <si>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</si>
  <si>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</si>
  <si>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</si>
  <si>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</si>
  <si>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</si>
  <si>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</si>
  <si>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</si>
  <si>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</si>
  <si>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</si>
  <si>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</si>
  <si>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</si>
  <si>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</si>
  <si>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</si>
  <si>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</si>
  <si>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</si>
  <si>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</si>
  <si>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</si>
  <si>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</si>
  <si>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</si>
  <si>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</si>
  <si>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</si>
  <si>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</si>
  <si>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</si>
  <si>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</si>
  <si>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</si>
  <si>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</si>
  <si>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</si>
  <si>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</si>
  <si>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</si>
  <si>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</si>
  <si>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</si>
  <si>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</si>
  <si>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</si>
  <si>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</si>
  <si>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</si>
  <si>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</si>
  <si>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</si>
  <si>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</si>
  <si>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</si>
  <si>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</si>
  <si>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</si>
  <si>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</si>
  <si>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</si>
  <si>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</si>
  <si>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</si>
  <si>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</si>
  <si>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</si>
  <si>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</si>
  <si>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</si>
  <si>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</si>
  <si>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</si>
  <si>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</si>
  <si>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</si>
  <si>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</si>
  <si>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</si>
  <si>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</si>
  <si>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</si>
  <si>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</si>
  <si>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</si>
  <si>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</si>
  <si>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</si>
  <si>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</si>
  <si>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</si>
  <si>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</si>
  <si>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</si>
  <si>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</si>
  <si>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</si>
  <si>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</si>
  <si>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</si>
  <si>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</si>
  <si>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</si>
  <si>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</si>
  <si>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</si>
  <si>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</si>
  <si>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</si>
  <si>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</si>
  <si>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</si>
  <si>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</si>
  <si>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</si>
  <si>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</si>
  <si>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</si>
  <si>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</si>
  <si>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</si>
  <si>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</si>
  <si>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</si>
  <si>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</si>
  <si>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</si>
  <si>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</si>
  <si>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</si>
  <si>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</si>
  <si>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</si>
  <si>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</si>
  <si>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</si>
  <si>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</si>
  <si>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</si>
  <si>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</si>
  <si>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</si>
  <si>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</si>
  <si>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</si>
  <si>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</si>
  <si>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</si>
  <si>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</si>
  <si>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</si>
  <si>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</si>
  <si>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</si>
  <si>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</si>
  <si>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</si>
  <si>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</si>
  <si>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</si>
  <si>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</si>
  <si>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</si>
  <si>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</si>
  <si>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</si>
  <si>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</si>
  <si>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</si>
  <si>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</si>
  <si>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</si>
  <si>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</si>
  <si>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</si>
  <si>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</si>
  <si>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</si>
  <si>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</si>
  <si>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</si>
  <si>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</si>
  <si>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</si>
  <si>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</si>
  <si>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</si>
  <si>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</si>
  <si>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</si>
  <si>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</si>
  <si>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</si>
  <si>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</si>
  <si>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</si>
  <si>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</si>
  <si>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</si>
  <si>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</si>
  <si>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</si>
  <si>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</si>
  <si>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</si>
  <si>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</si>
  <si>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</si>
  <si>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</si>
  <si>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</si>
  <si>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</si>
  <si>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</si>
  <si>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</si>
  <si>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</si>
  <si>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</si>
  <si>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</si>
  <si>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</si>
  <si>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</si>
  <si>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</si>
  <si>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</si>
  <si>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</si>
  <si>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</si>
  <si>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</si>
  <si>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</si>
  <si>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</si>
  <si>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</si>
  <si>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</si>
  <si>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</si>
  <si>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</si>
  <si>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</si>
  <si>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</si>
  <si>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</si>
  <si>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</si>
  <si>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</si>
  <si>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</si>
  <si>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</si>
  <si>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</si>
  <si>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</si>
  <si>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</si>
  <si>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</si>
  <si>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</si>
  <si>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</si>
  <si>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</si>
  <si>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</si>
  <si>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</si>
  <si>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</si>
  <si>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</si>
  <si>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</si>
  <si>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</si>
  <si>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</si>
  <si>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</si>
  <si>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</si>
  <si>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</si>
  <si>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</si>
  <si>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</si>
  <si>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</si>
  <si>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</si>
  <si>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</si>
  <si>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</si>
  <si>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</si>
  <si>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</si>
  <si>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</si>
  <si>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</si>
  <si>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</si>
  <si>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</si>
  <si>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</si>
  <si>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</si>
  <si>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</si>
  <si>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</si>
  <si>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</si>
  <si>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</si>
  <si>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</si>
  <si>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</si>
  <si>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</si>
  <si>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</si>
  <si>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</si>
  <si>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</si>
  <si>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</si>
  <si>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</si>
  <si>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</si>
  <si>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</si>
  <si>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</si>
  <si>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</si>
  <si>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</si>
  <si>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</si>
  <si>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</si>
  <si>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</si>
  <si>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</si>
  <si>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</si>
  <si>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</si>
  <si>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</si>
  <si>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</si>
  <si>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</si>
  <si>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</si>
  <si>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</si>
  <si>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</si>
  <si>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</si>
  <si>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</si>
  <si>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</si>
  <si>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</si>
  <si>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</si>
  <si>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</si>
  <si>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</si>
  <si>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</si>
  <si>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</si>
  <si>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</si>
  <si>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</si>
  <si>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</si>
  <si>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</si>
  <si>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</si>
  <si>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</si>
  <si>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</si>
  <si>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</si>
  <si>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</si>
  <si>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</si>
  <si>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</si>
  <si>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</si>
  <si>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</si>
  <si>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</si>
  <si>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</si>
  <si>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</si>
  <si>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</si>
  <si>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</si>
  <si>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</si>
  <si>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</si>
  <si>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</si>
  <si>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</si>
  <si>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</si>
  <si>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</si>
  <si>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</si>
  <si>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</si>
  <si>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</si>
  <si>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</si>
  <si>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</si>
  <si>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</si>
  <si>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</si>
  <si>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</si>
  <si>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</si>
  <si>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</si>
  <si>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</si>
  <si>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</si>
  <si>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</si>
  <si>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</si>
  <si>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</si>
  <si>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</si>
  <si>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</si>
  <si>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</si>
  <si>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</si>
  <si>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</si>
  <si>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</si>
  <si>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</si>
  <si>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</si>
  <si>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</si>
  <si>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</si>
  <si>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</si>
  <si>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</si>
  <si>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</si>
  <si>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</si>
  <si>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</si>
  <si>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</si>
  <si>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</si>
  <si>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</si>
  <si>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</si>
  <si>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</si>
  <si>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</si>
  <si>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</si>
  <si>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</si>
  <si>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</si>
  <si>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</si>
  <si>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</si>
  <si>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</si>
  <si>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</si>
  <si>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</si>
  <si>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</si>
  <si>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</si>
  <si>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</si>
  <si>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</si>
  <si>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</si>
  <si>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</si>
  <si>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</si>
  <si>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</si>
  <si>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</si>
  <si>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</si>
  <si>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</si>
  <si>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</si>
  <si>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</si>
  <si>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</si>
  <si>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</si>
  <si>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</si>
  <si>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</si>
  <si>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</si>
  <si>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</si>
  <si>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</si>
  <si>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</si>
  <si>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</si>
  <si>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</si>
  <si>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</si>
  <si>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</si>
  <si>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</si>
  <si>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</si>
  <si>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</si>
  <si>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</si>
  <si>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</si>
  <si>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</si>
  <si>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</si>
  <si>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</si>
  <si>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</si>
  <si>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</si>
  <si>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</si>
  <si>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</si>
  <si>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</si>
  <si>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</si>
  <si>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</si>
  <si>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</si>
  <si>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</si>
  <si>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</si>
  <si>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</si>
  <si>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</si>
  <si>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</si>
  <si>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</si>
  <si>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</si>
  <si>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</si>
  <si>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</si>
  <si>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</si>
  <si>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</si>
  <si>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</si>
  <si>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</si>
  <si>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</si>
  <si>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</si>
  <si>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</si>
  <si>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</si>
  <si>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</si>
  <si>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</si>
  <si>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</si>
  <si>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</si>
  <si>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</si>
  <si>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</si>
  <si>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</si>
  <si>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</si>
  <si>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</si>
  <si>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</si>
  <si>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</si>
  <si>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</si>
  <si>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</si>
  <si>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</si>
  <si>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</si>
  <si>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</si>
  <si>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</si>
  <si>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</si>
  <si>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</si>
  <si>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</si>
  <si>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</si>
  <si>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</si>
  <si>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</si>
  <si>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</si>
  <si>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</si>
  <si>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</si>
  <si>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</si>
  <si>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</si>
  <si>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</si>
  <si>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</si>
  <si>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</si>
  <si>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</si>
  <si>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</si>
  <si>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</si>
  <si>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</si>
  <si>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</si>
  <si>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</si>
  <si>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</si>
  <si>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</si>
  <si>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</si>
  <si>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</si>
  <si>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</si>
  <si>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</si>
  <si>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</si>
  <si>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</si>
  <si>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</si>
  <si>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</si>
  <si>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</si>
  <si>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</si>
  <si>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</si>
  <si>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</si>
  <si>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</si>
  <si>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</si>
  <si>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</si>
  <si>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</si>
  <si>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</si>
  <si>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</si>
  <si>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</si>
  <si>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</si>
  <si>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</si>
  <si>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</si>
  <si>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</si>
  <si>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</si>
  <si>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</si>
  <si>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</si>
  <si>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</si>
  <si>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</si>
  <si>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</si>
  <si>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</si>
  <si>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</si>
  <si>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</si>
  <si>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</si>
  <si>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</si>
  <si>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</si>
  <si>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</si>
  <si>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</si>
  <si>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</si>
  <si>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</si>
  <si>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</si>
  <si>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</si>
  <si>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</si>
  <si>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</si>
  <si>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</si>
  <si>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</si>
  <si>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</si>
  <si>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</si>
  <si>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</si>
  <si>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</si>
  <si>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</si>
  <si>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</si>
  <si>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</si>
  <si>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</si>
  <si>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</si>
  <si>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</si>
  <si>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</si>
  <si>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</si>
  <si>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</si>
  <si>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</si>
  <si>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</si>
  <si>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</si>
  <si>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</si>
  <si>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</si>
  <si>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</si>
  <si>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</si>
  <si>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</si>
  <si>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</si>
  <si>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</si>
  <si>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</si>
  <si>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</si>
  <si>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</si>
  <si>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</si>
  <si>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</si>
  <si>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</si>
  <si>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</si>
  <si>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</si>
  <si>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</si>
  <si>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</si>
  <si>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</si>
  <si>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</si>
  <si>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</si>
  <si>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</si>
  <si>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</si>
  <si>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</si>
  <si>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</si>
  <si>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</si>
  <si>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</si>
  <si>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</si>
  <si>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</si>
  <si>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</si>
  <si>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</si>
  <si>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</si>
  <si>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</si>
  <si>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</si>
  <si>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</si>
  <si>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</si>
  <si>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</si>
  <si>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</si>
  <si>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</si>
  <si>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</si>
  <si>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</si>
  <si>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</si>
  <si>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</si>
  <si>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</si>
  <si>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</si>
  <si>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</si>
  <si>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</si>
  <si>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</si>
  <si>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</si>
  <si>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</si>
  <si>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</si>
  <si>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</si>
  <si>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</si>
  <si>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</si>
  <si>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</si>
  <si>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</si>
  <si>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</si>
  <si>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</si>
  <si>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</si>
  <si>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</si>
  <si>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</si>
  <si>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</si>
  <si>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</si>
  <si>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</si>
  <si>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</si>
  <si>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</si>
  <si>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</si>
  <si>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</si>
  <si>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</si>
  <si>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</si>
  <si>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</si>
  <si>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</si>
  <si>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</si>
  <si>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</si>
  <si>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</si>
  <si>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</si>
  <si>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</si>
  <si>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</si>
  <si>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</si>
  <si>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</si>
  <si>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</si>
  <si>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</si>
  <si>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</si>
  <si>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</si>
  <si>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</si>
  <si>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</si>
  <si>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</si>
  <si>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</si>
  <si>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</si>
  <si>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</si>
  <si>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</si>
  <si>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</si>
  <si>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</si>
  <si>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</si>
  <si>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</si>
  <si>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</si>
  <si>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</si>
  <si>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</si>
  <si>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</si>
  <si>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</si>
  <si>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</si>
  <si>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</si>
  <si>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</si>
  <si>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</si>
  <si>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</si>
  <si>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</si>
  <si>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</si>
  <si>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</si>
  <si>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</si>
  <si>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</si>
  <si>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</si>
  <si>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</si>
  <si>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</si>
  <si>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</si>
  <si>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</si>
  <si>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</si>
  <si>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</si>
  <si>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</si>
  <si>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</si>
  <si>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</si>
  <si>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</si>
  <si>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</si>
  <si>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</si>
  <si>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</si>
  <si>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</si>
  <si>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</si>
  <si>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</si>
  <si>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</si>
  <si>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</si>
  <si>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</si>
  <si>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</si>
  <si>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</si>
  <si>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</si>
  <si>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</si>
  <si>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</si>
  <si>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</si>
  <si>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</si>
  <si>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</si>
  <si>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</si>
  <si>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</si>
  <si>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</si>
  <si>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</si>
  <si>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</si>
  <si>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</si>
  <si>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</si>
  <si>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</si>
  <si>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</si>
  <si>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</si>
  <si>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</si>
  <si>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</si>
  <si>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</si>
  <si>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</si>
  <si>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</si>
  <si>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</si>
  <si>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</si>
  <si>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</si>
  <si>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</si>
  <si>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</si>
  <si>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</si>
  <si>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</si>
  <si>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</si>
  <si>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</si>
  <si>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</si>
  <si>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</si>
  <si>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</si>
  <si>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</si>
  <si>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</si>
  <si>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</si>
  <si>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</si>
  <si>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</si>
  <si>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</si>
  <si>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</si>
  <si>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</si>
  <si>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</si>
  <si>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</si>
  <si>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</si>
  <si>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</si>
  <si>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</si>
  <si>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</si>
  <si>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</si>
  <si>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</si>
  <si>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</si>
  <si>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</si>
  <si>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</si>
  <si>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</si>
  <si>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</si>
  <si>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</si>
  <si>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</si>
  <si>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</si>
  <si>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</si>
  <si>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</si>
  <si>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</si>
  <si>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</si>
  <si>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</si>
  <si>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</si>
  <si>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</si>
  <si>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</si>
  <si>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</si>
  <si>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</si>
  <si>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</si>
  <si>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</si>
  <si>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</si>
  <si>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</si>
  <si>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</si>
  <si>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</si>
  <si>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</si>
  <si>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</si>
  <si>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</si>
  <si>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</si>
  <si>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</si>
  <si>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</si>
  <si>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</si>
  <si>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</si>
  <si>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</si>
  <si>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</si>
  <si>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</si>
  <si>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</si>
  <si>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</si>
  <si>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</si>
  <si>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</si>
  <si>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</si>
  <si>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</si>
  <si>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</si>
  <si>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</si>
  <si>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</si>
  <si>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</si>
  <si>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</si>
  <si>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</si>
  <si>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</si>
  <si>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</si>
  <si>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</si>
  <si>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</si>
  <si>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</si>
  <si>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</si>
  <si>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</si>
  <si>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</si>
  <si>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</si>
  <si>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</si>
  <si>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</si>
  <si>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</si>
  <si>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</si>
  <si>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</si>
  <si>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</si>
  <si>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</si>
  <si>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</si>
  <si>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</si>
  <si>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</si>
  <si>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</si>
  <si>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</si>
  <si>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</si>
  <si>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</si>
  <si>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</si>
  <si>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</si>
  <si>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</si>
  <si>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</si>
  <si>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</si>
  <si>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</si>
  <si>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</si>
  <si>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</si>
  <si>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</si>
  <si>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</si>
  <si>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</si>
  <si>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</si>
  <si>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</si>
  <si>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</si>
  <si>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</si>
  <si>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</si>
  <si>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</si>
  <si>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</si>
  <si>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</si>
  <si>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</si>
  <si>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</si>
  <si>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</si>
  <si>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</si>
  <si>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</si>
  <si>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</si>
  <si>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</si>
  <si>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</si>
  <si>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</si>
  <si>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</si>
  <si>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</si>
  <si>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</si>
  <si>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</si>
  <si>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</si>
  <si>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</si>
  <si>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</si>
  <si>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</si>
  <si>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</si>
  <si>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</si>
  <si>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</si>
  <si>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</si>
  <si>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</si>
  <si>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</si>
  <si>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</si>
  <si>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</si>
  <si>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</si>
  <si>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</si>
  <si>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</si>
  <si>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</si>
  <si>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</si>
  <si>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</si>
  <si>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</si>
  <si>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</si>
  <si>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</si>
  <si>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</si>
  <si>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</si>
  <si>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</si>
  <si>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</si>
  <si>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</si>
  <si>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</si>
  <si>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</si>
  <si>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</si>
  <si>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</si>
  <si>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</si>
  <si>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</si>
  <si>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</si>
  <si>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</si>
  <si>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</si>
  <si>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</si>
  <si>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</si>
  <si>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</si>
  <si>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</si>
  <si>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</si>
  <si>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</si>
  <si>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</si>
  <si>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</si>
  <si>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</si>
  <si>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</si>
  <si>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</si>
  <si>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</si>
  <si>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</si>
  <si>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</si>
  <si>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</si>
  <si>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</si>
  <si>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</si>
  <si>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</si>
  <si>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</si>
  <si>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</si>
  <si>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</si>
  <si>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</si>
  <si>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</si>
  <si>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</si>
  <si>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</si>
  <si>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</si>
  <si>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</si>
  <si>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</si>
  <si>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</si>
  <si>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</si>
  <si>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</si>
  <si>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</si>
  <si>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</si>
  <si>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</si>
  <si>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</si>
  <si>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</si>
  <si>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</si>
  <si>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</si>
  <si>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</si>
  <si>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</si>
  <si>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</si>
  <si>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</si>
  <si>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</si>
  <si>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</si>
  <si>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</si>
  <si>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</si>
  <si>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</si>
  <si>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</si>
  <si>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</si>
  <si>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</si>
  <si>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</si>
  <si>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</si>
  <si>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</si>
  <si>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</si>
  <si>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</si>
  <si>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</si>
  <si>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</si>
  <si>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</si>
  <si>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</si>
  <si>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</si>
  <si>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</si>
  <si>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</si>
  <si>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</si>
  <si>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</si>
  <si>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</si>
  <si>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</si>
  <si>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</si>
  <si>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</si>
  <si>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</si>
  <si>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</si>
  <si>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</si>
  <si>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</si>
  <si>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</si>
  <si>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</si>
  <si>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</si>
  <si>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</si>
  <si>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</si>
  <si>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</si>
  <si>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</si>
  <si>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</si>
  <si>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</si>
  <si>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</si>
  <si>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</si>
  <si>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</si>
  <si>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</si>
  <si>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</si>
  <si>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</si>
  <si>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</si>
  <si>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</si>
  <si>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</si>
  <si>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</si>
  <si>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</si>
  <si>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</si>
  <si>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</si>
  <si>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</si>
  <si>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</si>
  <si>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</si>
  <si>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</si>
  <si>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</si>
  <si>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</si>
  <si>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</si>
  <si>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</si>
  <si>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</si>
  <si>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</si>
  <si>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</si>
  <si>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</si>
  <si>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</si>
  <si>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</si>
  <si>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</si>
  <si>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</si>
  <si>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</si>
  <si>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</si>
  <si>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</si>
  <si>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</si>
  <si>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</si>
  <si>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</si>
  <si>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</si>
  <si>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</si>
  <si>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</si>
  <si>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</si>
  <si>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</si>
  <si>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</si>
  <si>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</si>
  <si>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</si>
  <si>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</si>
  <si>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</si>
  <si>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</si>
  <si>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</si>
  <si>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</si>
  <si>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</si>
  <si>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</si>
  <si>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</si>
  <si>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</si>
  <si>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</si>
  <si>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</si>
  <si>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</si>
  <si>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</si>
  <si>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</si>
  <si>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</si>
  <si>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</si>
  <si>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</si>
  <si>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</si>
  <si>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</si>
  <si>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</si>
  <si>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</si>
  <si>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</si>
  <si>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</si>
  <si>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</si>
  <si>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</si>
  <si>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</si>
  <si>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</si>
  <si>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</si>
  <si>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</si>
  <si>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</si>
  <si>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</si>
  <si>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</si>
  <si>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</si>
  <si>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</si>
  <si>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</si>
  <si>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</si>
  <si>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</si>
  <si>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</si>
  <si>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</si>
  <si>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</si>
  <si>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</si>
  <si>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</si>
  <si>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</si>
  <si>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</si>
  <si>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</si>
  <si>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</si>
  <si>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</si>
  <si>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</si>
  <si>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</si>
  <si>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</si>
  <si>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</si>
  <si>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</si>
  <si>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</si>
  <si>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</si>
  <si>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</si>
  <si>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</si>
  <si>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</si>
  <si>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</si>
  <si>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</si>
  <si>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</si>
  <si>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</si>
  <si>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</si>
  <si>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</si>
  <si>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</si>
  <si>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</si>
  <si>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</si>
  <si>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</si>
  <si>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</si>
  <si>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</si>
  <si>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</si>
  <si>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</si>
  <si>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</si>
  <si>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</si>
  <si>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</si>
  <si>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</si>
  <si>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</si>
  <si>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</si>
  <si>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</si>
  <si>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</si>
  <si>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</si>
  <si>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</si>
  <si>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</si>
  <si>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</si>
  <si>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</si>
  <si>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</si>
  <si>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</si>
  <si>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</si>
  <si>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</si>
  <si>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</si>
  <si>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</si>
  <si>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</si>
  <si>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</si>
  <si>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</si>
  <si>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</si>
  <si>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</si>
  <si>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</si>
  <si>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</si>
  <si>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</si>
  <si>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</si>
  <si>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</si>
  <si>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</si>
  <si>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</si>
  <si>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</si>
  <si>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</si>
  <si>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</si>
  <si>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</si>
  <si>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</si>
  <si>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</si>
  <si>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</si>
  <si>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</si>
  <si>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</si>
  <si>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</si>
  <si>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</si>
  <si>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</si>
  <si>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</si>
  <si>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</si>
  <si>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</si>
  <si>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</si>
  <si>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</si>
  <si>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</si>
  <si>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</si>
  <si>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</si>
  <si>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</si>
  <si>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</si>
  <si>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</si>
  <si>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</si>
  <si>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</si>
  <si>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</si>
  <si>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</si>
  <si>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</si>
  <si>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</si>
  <si>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</si>
  <si>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</si>
  <si>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</si>
  <si>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</si>
  <si>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</si>
  <si>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</si>
  <si>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</si>
  <si>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</si>
  <si>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</si>
  <si>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</si>
  <si>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</si>
  <si>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</si>
  <si>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</si>
  <si>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</si>
  <si>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</si>
  <si>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</si>
  <si>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</si>
  <si>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</si>
  <si>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</si>
  <si>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</si>
  <si>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</si>
  <si>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</si>
  <si>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</si>
  <si>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</si>
  <si>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</si>
  <si>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</si>
  <si>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</si>
  <si>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</si>
  <si>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</si>
  <si>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</si>
  <si>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</si>
  <si>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</si>
  <si>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</si>
  <si>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</si>
  <si>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</si>
  <si>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</si>
  <si>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</si>
  <si>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</si>
  <si>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</si>
  <si>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</si>
  <si>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</si>
  <si>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</si>
  <si>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</si>
  <si>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</si>
  <si>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</si>
  <si>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</si>
  <si>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</si>
  <si>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</si>
  <si>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</si>
  <si>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</si>
  <si>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</si>
  <si>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</si>
  <si>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</si>
  <si>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</si>
  <si>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</si>
  <si>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</si>
  <si>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</si>
  <si>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</si>
  <si>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</si>
  <si>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</si>
  <si>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</si>
  <si>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</si>
  <si>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</si>
  <si>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</si>
  <si>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</si>
  <si>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</si>
  <si>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</si>
  <si>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</si>
  <si>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</si>
  <si>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</si>
  <si>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</si>
  <si>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</si>
  <si>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</si>
  <si>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</si>
  <si>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</si>
  <si>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</si>
  <si>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</si>
  <si>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</si>
  <si>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</si>
  <si>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</si>
  <si>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</si>
  <si>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</si>
  <si>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</si>
  <si>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</si>
  <si>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</si>
  <si>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</si>
  <si>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</si>
  <si>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</si>
  <si>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</si>
  <si>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</si>
  <si>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</si>
  <si>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</si>
  <si>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</si>
  <si>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</si>
  <si>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</si>
  <si>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</si>
  <si>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</si>
  <si>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</si>
  <si>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</si>
  <si>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</si>
  <si>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</si>
  <si>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</si>
  <si>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</si>
  <si>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</si>
  <si>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</si>
  <si>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</si>
  <si>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</si>
  <si>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</si>
  <si>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</si>
  <si>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</si>
  <si>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</si>
  <si>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</si>
  <si>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</si>
  <si>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</si>
  <si>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</si>
  <si>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</si>
  <si>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</si>
  <si>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</si>
  <si>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</si>
  <si>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</si>
  <si>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</si>
  <si>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</si>
  <si>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</si>
  <si>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</si>
  <si>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</si>
  <si>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</si>
  <si>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</si>
  <si>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</si>
  <si>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</si>
  <si>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</si>
  <si>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</si>
  <si>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</si>
  <si>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</si>
  <si>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</si>
  <si>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</si>
  <si>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</si>
  <si>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</si>
  <si>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</si>
  <si>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</si>
  <si>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</si>
  <si>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</si>
  <si>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</si>
  <si>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</si>
  <si>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</si>
  <si>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</si>
  <si>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</si>
  <si>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</si>
  <si>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</si>
  <si>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</si>
  <si>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</si>
  <si>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</si>
  <si>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</si>
  <si>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</si>
  <si>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</si>
  <si>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</si>
  <si>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</si>
  <si>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</si>
  <si>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</si>
  <si>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</si>
  <si>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</si>
  <si>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</si>
  <si>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</si>
  <si>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</si>
  <si>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</si>
  <si>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</si>
  <si>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</si>
  <si>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</si>
  <si>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</si>
  <si>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</si>
  <si>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</si>
  <si>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</si>
  <si>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</si>
  <si>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</si>
  <si>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</si>
  <si>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</si>
  <si>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</si>
  <si>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</si>
  <si>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</si>
  <si>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</si>
  <si>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</si>
  <si>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</si>
  <si>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</si>
  <si>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</si>
  <si>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</si>
  <si>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</si>
  <si>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</si>
  <si>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</si>
  <si>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</si>
  <si>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</si>
  <si>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</si>
  <si>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</si>
  <si>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</si>
  <si>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</si>
  <si>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</si>
  <si>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</si>
  <si>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</si>
  <si>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</si>
  <si>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</si>
  <si>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</si>
  <si>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</si>
  <si>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</si>
  <si>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</si>
  <si>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</si>
  <si>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</si>
  <si>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</si>
  <si>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</si>
  <si>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</si>
  <si>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</si>
  <si>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</si>
  <si>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</si>
  <si>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</si>
  <si>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</si>
  <si>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</si>
  <si>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</si>
  <si>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</si>
  <si>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</si>
  <si>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</si>
  <si>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</si>
  <si>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</si>
  <si>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</si>
  <si>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</si>
  <si>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</si>
  <si>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</si>
  <si>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</si>
  <si>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</si>
  <si>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</si>
  <si>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</si>
  <si>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</si>
  <si>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</si>
  <si>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</si>
  <si>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</si>
  <si>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</si>
  <si>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</si>
  <si>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</si>
  <si>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</si>
  <si>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</si>
  <si>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</si>
  <si>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</si>
  <si>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</si>
  <si>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</si>
  <si>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</si>
  <si>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</si>
  <si>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</si>
  <si>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</si>
  <si>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</si>
  <si>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</si>
  <si>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</si>
  <si>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</si>
  <si>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</si>
  <si>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</si>
  <si>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</si>
  <si>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</si>
  <si>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</si>
  <si>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</si>
  <si>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</si>
  <si>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</si>
  <si>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</si>
  <si>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</si>
  <si>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</si>
  <si>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</si>
  <si>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</si>
  <si>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</si>
  <si>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</si>
  <si>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</si>
  <si>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</si>
  <si>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</si>
  <si>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</si>
  <si>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</si>
  <si>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</si>
  <si>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</si>
  <si>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</si>
  <si>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</si>
  <si>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</si>
  <si>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</si>
  <si>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</si>
  <si>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</si>
  <si>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</si>
  <si>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</si>
  <si>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</si>
  <si>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</si>
  <si>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</si>
  <si>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</si>
  <si>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</si>
  <si>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</si>
  <si>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</si>
  <si>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</si>
  <si>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</si>
  <si>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</si>
  <si>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</si>
  <si>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</si>
  <si>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</si>
  <si>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</si>
  <si>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</si>
  <si>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</si>
  <si>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</si>
  <si>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</si>
  <si>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</si>
  <si>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</si>
  <si>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</si>
  <si>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</si>
  <si>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</si>
  <si>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</si>
  <si>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</si>
  <si>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</si>
  <si>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</si>
  <si>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</si>
  <si>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</si>
  <si>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</si>
  <si>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</si>
  <si>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</si>
  <si>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</si>
  <si>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</si>
  <si>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</si>
  <si>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</si>
  <si>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</si>
  <si>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</si>
  <si>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</si>
  <si>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</si>
  <si>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</si>
  <si>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</si>
  <si>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</si>
  <si>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</si>
  <si>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</si>
  <si>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</si>
  <si>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</si>
  <si>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</si>
  <si>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</si>
  <si>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</si>
  <si>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</si>
  <si>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</si>
  <si>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</si>
  <si>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</si>
  <si>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</si>
  <si>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</si>
  <si>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</si>
  <si>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</si>
  <si>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</si>
  <si>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</si>
  <si>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</si>
  <si>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</si>
  <si>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</si>
  <si>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</si>
  <si>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</si>
  <si>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</si>
  <si>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</si>
  <si>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</si>
  <si>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</si>
  <si>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</si>
  <si>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</si>
  <si>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</si>
  <si>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</si>
  <si>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</si>
  <si>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</si>
  <si>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</si>
  <si>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</si>
  <si>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</si>
  <si>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</si>
  <si>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</si>
  <si>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</si>
  <si>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</si>
  <si>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</si>
  <si>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</si>
  <si>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</si>
  <si>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</si>
  <si>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</si>
  <si>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</si>
  <si>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</si>
  <si>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</si>
  <si>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</si>
  <si>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</si>
  <si>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</si>
  <si>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</si>
  <si>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</si>
  <si>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</si>
  <si>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</si>
  <si>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</si>
  <si>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</si>
  <si>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</si>
  <si>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</si>
  <si>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</si>
  <si>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</si>
  <si>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</si>
  <si>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</si>
  <si>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</si>
  <si>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</si>
  <si>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</si>
  <si>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</si>
  <si>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</si>
  <si>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</si>
  <si>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</si>
  <si>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</si>
  <si>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</si>
  <si>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</si>
  <si>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</si>
  <si>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</si>
  <si>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</si>
  <si>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</si>
  <si>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</si>
  <si>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</si>
  <si>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</si>
  <si>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</si>
  <si>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</si>
  <si>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</si>
  <si>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</si>
  <si>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</si>
  <si>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</si>
  <si>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</si>
  <si>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</si>
  <si>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</si>
  <si>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</si>
  <si>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</si>
  <si>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</si>
  <si>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</si>
  <si>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</si>
  <si>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</si>
  <si>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</si>
  <si>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</si>
  <si>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</si>
  <si>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</si>
  <si>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</si>
  <si>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</si>
  <si>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</si>
  <si>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</si>
  <si>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</si>
  <si>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</si>
  <si>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</si>
  <si>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</si>
  <si>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</si>
  <si>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</si>
  <si>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</si>
  <si>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</si>
  <si>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</si>
  <si>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</si>
  <si>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</si>
  <si>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</si>
  <si>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</si>
  <si>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</si>
  <si>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</si>
  <si>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</si>
  <si>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</si>
  <si>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</si>
  <si>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</si>
  <si>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</si>
  <si>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</si>
  <si>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</si>
  <si>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</si>
  <si>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</si>
  <si>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</si>
  <si>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</si>
  <si>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</si>
  <si>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</si>
  <si>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</si>
  <si>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</si>
  <si>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</si>
  <si>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</si>
  <si>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</si>
  <si>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</si>
  <si>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</si>
  <si>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</si>
  <si>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</si>
  <si>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</si>
  <si>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</si>
  <si>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</si>
  <si>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</si>
  <si>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</si>
  <si>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</si>
  <si>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</si>
  <si>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</si>
  <si>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</si>
  <si>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</si>
  <si>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</si>
  <si>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</si>
  <si>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</si>
  <si>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</si>
  <si>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</si>
  <si>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</si>
  <si>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</si>
  <si>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</si>
  <si>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</si>
  <si>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</si>
  <si>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</si>
  <si>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</si>
  <si>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</si>
  <si>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</si>
  <si>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</si>
  <si>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</si>
  <si>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</si>
  <si>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</si>
  <si>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</si>
  <si>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</si>
  <si>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</si>
  <si>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</si>
  <si>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</si>
  <si>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</si>
  <si>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</si>
  <si>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</si>
  <si>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</si>
  <si>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</si>
  <si>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</si>
  <si>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</si>
  <si>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</si>
  <si>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</si>
  <si>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</si>
  <si>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</si>
  <si>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</si>
  <si>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</si>
  <si>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</si>
  <si>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</si>
  <si>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</si>
  <si>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</si>
  <si>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</si>
  <si>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</si>
  <si>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</si>
  <si>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</si>
  <si>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</si>
  <si>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</si>
  <si>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</si>
  <si>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</si>
  <si>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</si>
  <si>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</si>
  <si>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</si>
  <si>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</si>
  <si>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</si>
  <si>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</si>
  <si>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</si>
  <si>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</si>
  <si>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</si>
  <si>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</si>
  <si>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</si>
  <si>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</si>
  <si>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</si>
  <si>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</si>
  <si>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</si>
  <si>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</si>
  <si>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</si>
  <si>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</si>
  <si>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</si>
  <si>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</si>
  <si>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</si>
  <si>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</si>
  <si>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</si>
  <si>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</si>
  <si>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</si>
  <si>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</si>
  <si>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</si>
  <si>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</si>
  <si>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</si>
  <si>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</si>
  <si>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</si>
  <si>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</si>
  <si>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</si>
  <si>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</si>
  <si>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</si>
  <si>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</si>
  <si>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</si>
  <si>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</si>
  <si>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</si>
  <si>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</si>
  <si>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</si>
  <si>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</si>
  <si>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</si>
  <si>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</si>
  <si>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</si>
  <si>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</si>
  <si>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</si>
  <si>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</si>
  <si>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</si>
  <si>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</si>
  <si>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</si>
  <si>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</si>
  <si>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</si>
  <si>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</si>
  <si>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</si>
  <si>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</si>
  <si>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</si>
  <si>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</si>
  <si>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</si>
  <si>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</si>
  <si>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</si>
  <si>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</si>
  <si>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</si>
  <si>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</si>
  <si>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</si>
  <si>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</si>
  <si>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</si>
  <si>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</si>
  <si>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</si>
  <si>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</si>
  <si>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</si>
  <si>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</si>
  <si>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</si>
  <si>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</si>
  <si>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</si>
  <si>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</si>
  <si>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</si>
  <si>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</si>
  <si>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</si>
  <si>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</si>
  <si>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</si>
  <si>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</si>
  <si>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</si>
  <si>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</si>
  <si>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</si>
  <si>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</si>
  <si>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</si>
  <si>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</si>
  <si>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</si>
  <si>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</si>
  <si>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</si>
  <si>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</si>
  <si>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</si>
  <si>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</si>
  <si>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</si>
  <si>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</si>
  <si>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</si>
  <si>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</si>
  <si>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</si>
  <si>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</si>
  <si>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</si>
  <si>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</si>
  <si>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</si>
  <si>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</si>
  <si>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</si>
  <si>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</si>
  <si>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</si>
  <si>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</si>
  <si>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</si>
  <si>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</si>
  <si>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</si>
  <si>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</si>
  <si>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</si>
  <si>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</si>
  <si>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</si>
  <si>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</si>
  <si>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</si>
  <si>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</si>
  <si>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</si>
  <si>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</si>
  <si>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</si>
  <si>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</si>
  <si>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</si>
  <si>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</si>
  <si>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</si>
  <si>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</si>
  <si>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</si>
  <si>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</si>
  <si>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</si>
  <si>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</si>
  <si>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</si>
  <si>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</si>
  <si>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</si>
  <si>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</si>
  <si>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</si>
  <si>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</si>
  <si>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</si>
  <si>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</si>
  <si>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</si>
  <si>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</si>
  <si>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</si>
  <si>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</si>
  <si>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</si>
  <si>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</si>
  <si>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</si>
  <si>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</si>
  <si>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</si>
  <si>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</si>
  <si>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</si>
  <si>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</si>
  <si>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</si>
  <si>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</si>
  <si>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</si>
  <si>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</si>
  <si>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</si>
  <si>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</si>
  <si>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</si>
  <si>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</si>
  <si>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</si>
  <si>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</si>
  <si>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</si>
  <si>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</si>
  <si>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</si>
  <si>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</si>
  <si>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</si>
  <si>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</si>
  <si>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</si>
  <si>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</si>
  <si>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</si>
  <si>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</si>
  <si>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</si>
  <si>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</si>
  <si>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</si>
  <si>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</si>
  <si>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</si>
  <si>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</si>
  <si>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</si>
  <si>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</si>
  <si>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</si>
  <si>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</si>
  <si>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</si>
  <si>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</si>
  <si>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</si>
  <si>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</si>
  <si>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</si>
  <si>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</si>
  <si>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</si>
  <si>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</si>
  <si>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</si>
  <si>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</si>
  <si>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</si>
  <si>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</si>
  <si>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</si>
  <si>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</si>
  <si>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</si>
  <si>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</si>
  <si>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</si>
  <si>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</si>
  <si>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</si>
  <si>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</si>
  <si>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</si>
  <si>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</si>
  <si>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</si>
  <si>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</si>
  <si>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</si>
  <si>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</si>
  <si>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</si>
  <si>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</si>
  <si>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</si>
  <si>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</si>
  <si>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</si>
  <si>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</si>
  <si>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</si>
  <si>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</si>
  <si>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</si>
  <si>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</si>
  <si>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</si>
  <si>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</si>
  <si>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</si>
  <si>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</si>
  <si>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</si>
  <si>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</si>
  <si>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</si>
  <si>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</si>
  <si>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</si>
  <si>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</si>
  <si>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</si>
  <si>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</si>
  <si>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</si>
  <si>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</si>
  <si>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</si>
  <si>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</si>
  <si>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</si>
  <si>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</si>
  <si>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</si>
  <si>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</si>
  <si>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</si>
  <si>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</si>
  <si>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</si>
  <si>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</si>
  <si>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</si>
  <si>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</si>
  <si>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</si>
  <si>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</si>
  <si>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</si>
  <si>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</si>
  <si>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</si>
  <si>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</si>
  <si>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</si>
  <si>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</si>
  <si>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</si>
  <si>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</si>
  <si>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</si>
  <si>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</si>
  <si>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</si>
  <si>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</si>
  <si>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</si>
  <si>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</si>
  <si>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</si>
  <si>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</si>
  <si>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</si>
  <si>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</si>
  <si>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</si>
  <si>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</si>
  <si>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</si>
  <si>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</si>
  <si>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</si>
  <si>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</si>
  <si>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</si>
  <si>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</si>
  <si>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</si>
  <si>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</si>
  <si>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</si>
  <si>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</si>
  <si>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</si>
  <si>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</si>
  <si>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</si>
  <si>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</si>
  <si>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</si>
  <si>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</si>
  <si>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</si>
  <si>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</si>
  <si>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</si>
  <si>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</si>
  <si>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</si>
  <si>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</si>
  <si>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</si>
  <si>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</si>
  <si>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</si>
  <si>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</si>
  <si>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</si>
  <si>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</si>
  <si>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</si>
  <si>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</si>
  <si>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</si>
  <si>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</si>
  <si>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</si>
  <si>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</si>
  <si>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</si>
  <si>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</si>
  <si>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</si>
  <si>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</si>
  <si>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</si>
  <si>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</si>
  <si>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</si>
  <si>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</si>
  <si>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</si>
  <si>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</si>
  <si>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</si>
  <si>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</si>
  <si>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</si>
  <si>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</si>
  <si>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</si>
  <si>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</si>
  <si>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</si>
  <si>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</si>
  <si>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</si>
  <si>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</si>
  <si>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</si>
  <si>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</si>
  <si>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</si>
  <si>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</si>
  <si>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</si>
  <si>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</si>
  <si>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</si>
  <si>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</si>
  <si>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</si>
  <si>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</si>
  <si>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</si>
  <si>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</si>
  <si>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</si>
  <si>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</si>
  <si>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</si>
  <si>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</si>
  <si>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</si>
  <si>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</si>
  <si>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</si>
  <si>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</si>
  <si>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</si>
  <si>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</si>
  <si>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</si>
  <si>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</si>
  <si>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</si>
  <si>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</si>
  <si>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</si>
  <si>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</si>
  <si>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</si>
  <si>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</si>
  <si>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</si>
  <si>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</si>
  <si>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</si>
  <si>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</si>
  <si>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</si>
  <si>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</si>
  <si>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</si>
  <si>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</si>
  <si>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</si>
  <si>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</si>
  <si>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</si>
  <si>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</si>
  <si>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</si>
  <si>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</si>
  <si>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</si>
  <si>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</si>
  <si>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</si>
  <si>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</si>
  <si>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</si>
  <si>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</si>
  <si>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</si>
  <si>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</si>
  <si>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</si>
  <si>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</si>
  <si>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</si>
  <si>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</si>
  <si>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</si>
  <si>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</si>
  <si>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</si>
  <si>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</si>
  <si>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</si>
  <si>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</si>
  <si>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</si>
  <si>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</si>
  <si>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</si>
  <si>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</si>
  <si>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</si>
  <si>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</si>
  <si>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</si>
  <si>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</si>
  <si>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</si>
  <si>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</si>
  <si>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</si>
  <si>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</si>
  <si>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</si>
  <si>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</si>
  <si>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</si>
  <si>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</si>
  <si>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</si>
  <si>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</si>
  <si>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</si>
  <si>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</si>
  <si>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</si>
  <si>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</si>
  <si>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</si>
  <si>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</si>
  <si>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</si>
  <si>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</si>
  <si>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</si>
  <si>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</si>
  <si>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</si>
  <si>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</si>
  <si>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</si>
  <si>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</si>
  <si>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</si>
  <si>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</si>
  <si>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</si>
  <si>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</si>
  <si>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</si>
  <si>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</si>
  <si>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</si>
  <si>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</si>
  <si>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</si>
  <si>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</si>
  <si>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</si>
  <si>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</si>
  <si>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</si>
  <si>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</si>
  <si>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</si>
  <si>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</si>
  <si>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</si>
  <si>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</si>
  <si>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</si>
  <si>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</si>
  <si>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</si>
  <si>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</si>
  <si>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</si>
  <si>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</si>
  <si>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</si>
  <si>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</si>
  <si>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</si>
  <si>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</si>
  <si>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</si>
  <si>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</si>
  <si>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</si>
  <si>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</si>
  <si>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</si>
  <si>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</si>
  <si>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</si>
  <si>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</si>
  <si>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</si>
  <si>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</si>
  <si>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</si>
  <si>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</si>
  <si>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</si>
  <si>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</si>
  <si>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</si>
  <si>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</si>
  <si>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</si>
  <si>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</si>
  <si>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</si>
  <si>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</si>
  <si>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</si>
  <si>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</si>
  <si>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</si>
  <si>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</si>
  <si>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</si>
  <si>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</si>
  <si>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</si>
  <si>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</si>
  <si>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</si>
  <si>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</si>
  <si>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</si>
  <si>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</si>
  <si>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</si>
  <si>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</si>
  <si>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</si>
  <si>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</si>
  <si>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</si>
  <si>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</si>
  <si>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</si>
  <si>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</si>
  <si>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</si>
  <si>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</si>
  <si>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</si>
  <si>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</si>
  <si>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</si>
  <si>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</si>
  <si>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</si>
  <si>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</si>
  <si>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</si>
  <si>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</si>
  <si>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</si>
  <si>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</si>
  <si>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</si>
  <si>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</si>
  <si>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</si>
  <si>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</si>
  <si>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</si>
  <si>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</si>
  <si>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</si>
  <si>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</si>
  <si>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</si>
  <si>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</si>
  <si>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</si>
  <si>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</si>
  <si>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</si>
  <si>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</si>
  <si>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</si>
  <si>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</si>
  <si>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</si>
  <si>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</si>
  <si>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</si>
  <si>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</si>
  <si>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</si>
  <si>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</si>
  <si>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</si>
  <si>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</si>
  <si>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</si>
  <si>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</si>
  <si>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</si>
  <si>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</si>
  <si>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</si>
  <si>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</si>
  <si>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</si>
  <si>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</si>
  <si>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</si>
  <si>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</si>
  <si>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</si>
  <si>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</si>
  <si>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</si>
  <si>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</si>
  <si>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</si>
  <si>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</si>
  <si>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</si>
  <si>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</si>
  <si>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</si>
  <si>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</si>
  <si>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</si>
  <si>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</si>
  <si>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</si>
  <si>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</si>
  <si>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</si>
  <si>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</si>
  <si>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</si>
  <si>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</si>
  <si>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</si>
  <si>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</si>
  <si>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</si>
  <si>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</si>
  <si>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</si>
  <si>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</si>
  <si>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</si>
  <si>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</si>
  <si>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</si>
  <si>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</si>
  <si>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</si>
  <si>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</si>
  <si>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</si>
  <si>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</si>
  <si>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</si>
  <si>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</si>
  <si>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</si>
  <si>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</si>
  <si>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</si>
  <si>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</si>
  <si>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</si>
  <si>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</si>
  <si>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</si>
  <si>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</si>
  <si>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</si>
  <si>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</si>
  <si>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</si>
  <si>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</si>
  <si>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</si>
  <si>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</si>
  <si>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</si>
  <si>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</si>
  <si>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</si>
  <si>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</si>
  <si>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</si>
  <si>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</si>
  <si>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</si>
  <si>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</si>
  <si>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</si>
  <si>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</si>
  <si>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</si>
  <si>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</si>
  <si>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</si>
  <si>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</si>
  <si>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</si>
  <si>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</si>
  <si>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</si>
  <si>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</si>
  <si>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</si>
  <si>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</si>
  <si>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</si>
  <si>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</si>
  <si>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</si>
  <si>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</si>
  <si>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</si>
  <si>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</si>
  <si>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</si>
  <si>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</si>
  <si>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</si>
  <si>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</si>
  <si>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</si>
  <si>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</si>
  <si>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</si>
  <si>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</si>
  <si>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</si>
  <si>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</si>
  <si>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</si>
  <si>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</si>
  <si>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</si>
  <si>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</si>
  <si>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</si>
  <si>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</si>
  <si>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</si>
  <si>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</si>
  <si>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</si>
  <si>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</si>
  <si>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</si>
  <si>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</si>
  <si>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</si>
  <si>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</si>
  <si>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</si>
  <si>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</si>
  <si>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</si>
  <si>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</si>
  <si>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</si>
  <si>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</si>
  <si>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</si>
  <si>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</si>
  <si>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</si>
  <si>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</si>
  <si>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</si>
  <si>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</si>
  <si>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</si>
  <si>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</si>
  <si>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</si>
  <si>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</si>
  <si>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</si>
  <si>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</si>
  <si>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</si>
  <si>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</si>
  <si>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</si>
  <si>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</si>
  <si>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</si>
  <si>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</si>
  <si>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</si>
  <si>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</si>
  <si>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</si>
  <si>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</si>
  <si>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</si>
  <si>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</si>
  <si>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</si>
  <si>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</si>
  <si>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</si>
  <si>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</si>
  <si>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</si>
  <si>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</si>
  <si>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</si>
  <si>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</si>
  <si>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</si>
  <si>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</si>
  <si>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</si>
  <si>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</si>
  <si>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</si>
  <si>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</si>
  <si>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</si>
  <si>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</si>
  <si>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</si>
  <si>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</si>
  <si>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</si>
  <si>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</si>
  <si>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</si>
  <si>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</si>
  <si>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</si>
  <si>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</si>
  <si>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</si>
  <si>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</si>
  <si>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</si>
  <si>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</si>
  <si>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</si>
  <si>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</si>
  <si>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</si>
  <si>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</si>
  <si>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</si>
  <si>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</si>
  <si>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</si>
  <si>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</si>
  <si>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</si>
  <si>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</si>
  <si>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</si>
  <si>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</si>
  <si>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</si>
  <si>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</si>
  <si>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</si>
  <si>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</si>
  <si>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</si>
  <si>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</si>
  <si>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</si>
  <si>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</si>
  <si>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</si>
  <si>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</si>
  <si>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</si>
  <si>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</si>
  <si>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</si>
  <si>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</si>
  <si>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</si>
  <si>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</si>
  <si>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</si>
  <si>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</si>
  <si>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</si>
  <si>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</si>
  <si>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</si>
  <si>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</si>
  <si>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</si>
  <si>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</si>
  <si>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</si>
  <si>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</si>
  <si>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</si>
  <si>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</si>
  <si>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</si>
  <si>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</si>
  <si>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</si>
  <si>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</si>
  <si>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</si>
  <si>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</si>
  <si>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</si>
  <si>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</si>
  <si>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</si>
  <si>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</si>
  <si>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</si>
  <si>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</si>
  <si>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</si>
  <si>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</si>
  <si>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</si>
  <si>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</si>
  <si>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</si>
  <si>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</si>
  <si>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</si>
  <si>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</si>
  <si>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</si>
  <si>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</si>
  <si>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</si>
  <si>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</si>
  <si>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</si>
  <si>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</si>
  <si>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</si>
  <si>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</si>
  <si>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</si>
  <si>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</si>
  <si>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</si>
  <si>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</si>
  <si>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</si>
  <si>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</si>
  <si>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</si>
  <si>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</si>
  <si>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</si>
  <si>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</si>
  <si>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</si>
  <si>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</si>
  <si>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</si>
  <si>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</si>
  <si>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</si>
  <si>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</si>
  <si>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</si>
  <si>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</si>
  <si>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</si>
  <si>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</si>
  <si>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</si>
  <si>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</si>
  <si>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</si>
  <si>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</si>
  <si>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</si>
  <si>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</si>
  <si>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</si>
  <si>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</si>
  <si>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</si>
  <si>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</si>
  <si>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</si>
  <si>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</si>
  <si>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</si>
  <si>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</si>
  <si>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</si>
  <si>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</si>
  <si>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</si>
  <si>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</si>
  <si>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</si>
  <si>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</si>
  <si>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</si>
  <si>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</si>
  <si>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</si>
  <si>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</si>
  <si>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</si>
  <si>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</si>
  <si>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</si>
  <si>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</si>
  <si>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</si>
  <si>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</si>
  <si>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</si>
  <si>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</si>
  <si>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</si>
  <si>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</si>
  <si>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</si>
  <si>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</si>
  <si>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</si>
  <si>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</si>
  <si>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</si>
  <si>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</si>
  <si>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</si>
  <si>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</si>
  <si>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</si>
  <si>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</si>
  <si>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</si>
  <si>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</si>
  <si>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</si>
  <si>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</si>
  <si>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</si>
  <si>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</si>
  <si>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</si>
  <si>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</si>
  <si>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</si>
  <si>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</si>
  <si>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</si>
  <si>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</si>
  <si>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</si>
  <si>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</si>
  <si>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</si>
  <si>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</si>
  <si>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</si>
  <si>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</si>
  <si>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</si>
  <si>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</si>
  <si>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</si>
  <si>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</si>
  <si>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</si>
  <si>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</si>
  <si>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</si>
  <si>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</si>
  <si>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</si>
  <si>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</si>
  <si>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</si>
  <si>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</si>
  <si>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</si>
  <si>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</si>
  <si>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</si>
  <si>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</si>
  <si>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</si>
  <si>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</si>
  <si>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</si>
  <si>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</si>
  <si>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</si>
  <si>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</si>
  <si>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</si>
  <si>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</si>
  <si>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</si>
  <si>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</si>
  <si>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</si>
  <si>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</si>
  <si>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</si>
  <si>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</si>
  <si>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</si>
  <si>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</si>
  <si>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</si>
  <si>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</si>
  <si>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</si>
  <si>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</si>
  <si>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</si>
  <si>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</si>
  <si>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</si>
  <si>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</si>
  <si>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</si>
  <si>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</si>
  <si>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</si>
  <si>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</si>
  <si>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</si>
  <si>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</si>
  <si>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</si>
  <si>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</si>
  <si>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</si>
  <si>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</si>
  <si>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</si>
  <si>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</si>
  <si>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</si>
  <si>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</si>
  <si>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</si>
  <si>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</si>
  <si>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</si>
  <si>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</si>
  <si>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</si>
  <si>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</si>
  <si>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</si>
  <si>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</si>
  <si>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</si>
  <si>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</si>
  <si>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</si>
  <si>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</si>
  <si>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</si>
  <si>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</si>
  <si>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</si>
  <si>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</si>
  <si>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</si>
  <si>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</si>
  <si>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</si>
  <si>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</si>
  <si>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</si>
  <si>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</si>
  <si>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</si>
  <si>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</si>
  <si>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</si>
  <si>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</si>
  <si>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</si>
  <si>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</si>
  <si>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</si>
  <si>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</si>
  <si>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</si>
  <si>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</si>
  <si>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</si>
  <si>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</si>
  <si>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</si>
  <si>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</si>
  <si>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</si>
  <si>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</si>
  <si>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</si>
  <si>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</si>
  <si>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</si>
  <si>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</si>
  <si>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</si>
  <si>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</si>
  <si>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</si>
  <si>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</si>
  <si>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</si>
  <si>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</si>
  <si>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</si>
  <si>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</si>
  <si>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</si>
  <si>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</si>
  <si>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</si>
  <si>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</si>
  <si>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</si>
  <si>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</si>
  <si>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</si>
  <si>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</si>
  <si>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</si>
  <si>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</si>
  <si>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</si>
  <si>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</si>
  <si>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</si>
  <si>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</si>
  <si>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</si>
  <si>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</si>
  <si>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</si>
  <si>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</si>
  <si>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</si>
  <si>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</si>
  <si>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</si>
  <si>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</si>
  <si>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</si>
  <si>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</si>
  <si>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</si>
  <si>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</si>
  <si>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</si>
  <si>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</si>
  <si>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</si>
  <si>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</si>
  <si>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</si>
  <si>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</si>
  <si>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</si>
  <si>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</si>
  <si>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</si>
  <si>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</si>
  <si>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</si>
  <si>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</si>
  <si>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</si>
  <si>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</si>
  <si>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</si>
  <si>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</si>
  <si>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</si>
  <si>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</si>
  <si>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</si>
  <si>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</si>
  <si>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</si>
  <si>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</si>
  <si>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</si>
  <si>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</si>
  <si>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</si>
  <si>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</si>
  <si>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</si>
  <si>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</si>
  <si>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</si>
  <si>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</si>
  <si>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</si>
  <si>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</si>
  <si>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</si>
  <si>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</si>
  <si>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</si>
  <si>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</si>
  <si>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</si>
  <si>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</si>
  <si>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</si>
  <si>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</si>
  <si>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</si>
  <si>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</si>
  <si>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</si>
  <si>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</si>
  <si>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</si>
  <si>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</si>
  <si>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</si>
  <si>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</si>
  <si>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</si>
  <si>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</si>
  <si>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</si>
  <si>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</si>
  <si>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</si>
  <si>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</si>
  <si>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</si>
  <si>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</si>
  <si>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</si>
  <si>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</si>
  <si>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</si>
  <si>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</si>
  <si>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</si>
  <si>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</si>
  <si>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</si>
  <si>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</si>
  <si>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</si>
  <si>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</si>
  <si>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</si>
  <si>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</si>
  <si>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</si>
  <si>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</si>
  <si>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</si>
  <si>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</si>
  <si>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</si>
  <si>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</si>
  <si>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</si>
  <si>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</si>
  <si>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</si>
  <si>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</si>
  <si>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</si>
  <si>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</si>
  <si>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</si>
  <si>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</si>
  <si>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</si>
  <si>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</si>
  <si>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</si>
  <si>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</si>
  <si>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</si>
  <si>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</si>
  <si>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</si>
  <si>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</si>
  <si>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</si>
  <si>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</si>
  <si>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</si>
  <si>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</si>
  <si>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</si>
  <si>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</si>
  <si>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</si>
  <si>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</si>
  <si>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</si>
  <si>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</si>
  <si>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</si>
  <si>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</si>
  <si>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</si>
  <si>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</si>
  <si>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</si>
  <si>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</si>
  <si>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</si>
  <si>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</si>
  <si>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</si>
  <si>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</si>
  <si>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</si>
  <si>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</si>
  <si>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</si>
  <si>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</si>
  <si>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</si>
  <si>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</si>
  <si>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</si>
  <si>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</si>
  <si>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</si>
  <si>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</si>
  <si>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</si>
  <si>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</si>
  <si>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</si>
  <si>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</si>
  <si>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</si>
  <si>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</si>
  <si>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</si>
  <si>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</si>
  <si>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</si>
  <si>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</si>
  <si>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</si>
  <si>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</si>
  <si>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</si>
  <si>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</si>
  <si>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</si>
  <si>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</si>
  <si>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</si>
  <si>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</si>
  <si>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</si>
  <si>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</si>
  <si>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</si>
  <si>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</si>
  <si>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</si>
  <si>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</si>
  <si>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</si>
  <si>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</si>
  <si>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</si>
  <si>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</si>
  <si>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</si>
  <si>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</si>
  <si>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</si>
  <si>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</si>
  <si>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</si>
  <si>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</si>
  <si>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</si>
  <si>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</si>
  <si>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</si>
  <si>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</si>
  <si>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</si>
  <si>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</si>
  <si>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</si>
  <si>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</si>
  <si>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</si>
  <si>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</si>
  <si>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</si>
  <si>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</si>
  <si>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</si>
  <si>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</si>
  <si>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</si>
  <si>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</si>
  <si>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</si>
  <si>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</si>
  <si>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</si>
  <si>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</si>
  <si>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</si>
  <si>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</si>
  <si>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</si>
  <si>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</si>
  <si>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</si>
  <si>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</si>
  <si>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</si>
  <si>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</si>
  <si>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</si>
  <si>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</si>
  <si>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</si>
  <si>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</si>
  <si>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</si>
  <si>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</si>
  <si>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</si>
  <si>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</si>
  <si>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</si>
  <si>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</si>
  <si>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</si>
  <si>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</si>
  <si>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</si>
  <si>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</si>
  <si>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</si>
  <si>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</si>
  <si>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</si>
  <si>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</si>
  <si>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</si>
  <si>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</si>
  <si>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</si>
  <si>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</si>
  <si>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</si>
  <si>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</si>
  <si>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</si>
  <si>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</si>
  <si>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</si>
  <si>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</si>
  <si>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</si>
  <si>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</si>
  <si>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</si>
  <si>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</si>
  <si>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</si>
  <si>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</si>
  <si>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</si>
  <si>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</si>
  <si>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</si>
  <si>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</si>
  <si>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</si>
  <si>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</si>
  <si>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</si>
  <si>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</si>
  <si>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</si>
  <si>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</si>
  <si>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</si>
  <si>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</si>
  <si>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</si>
  <si>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</si>
  <si>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</si>
  <si>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</si>
  <si>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</si>
  <si>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</si>
  <si>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</si>
  <si>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</si>
  <si>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</si>
  <si>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</si>
  <si>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</si>
  <si>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</si>
  <si>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</si>
  <si>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</si>
  <si>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</si>
  <si>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</si>
  <si>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</si>
  <si>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</si>
  <si>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</si>
  <si>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</si>
  <si>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</si>
  <si>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</si>
  <si>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</si>
  <si>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</si>
  <si>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</si>
  <si>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</si>
  <si>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</si>
  <si>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</si>
  <si>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</si>
  <si>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</si>
  <si>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</si>
  <si>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</si>
  <si>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</si>
  <si>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</si>
  <si>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</si>
  <si>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</si>
  <si>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</si>
  <si>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</si>
  <si>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</si>
  <si>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</si>
  <si>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</si>
  <si>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</si>
  <si>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</si>
  <si>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</si>
  <si>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</si>
  <si>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</si>
  <si>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</si>
  <si>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</si>
  <si>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</si>
  <si>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</si>
  <si>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</si>
  <si>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</si>
  <si>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</si>
  <si>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</si>
  <si>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</si>
  <si>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</si>
  <si>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</si>
  <si>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</si>
  <si>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</si>
  <si>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</si>
  <si>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</si>
  <si>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</si>
  <si>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</si>
  <si>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</si>
  <si>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</si>
  <si>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</si>
  <si>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</si>
  <si>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</si>
  <si>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</si>
  <si>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</si>
  <si>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</si>
  <si>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</si>
  <si>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</si>
  <si>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</si>
  <si>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</si>
  <si>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</si>
  <si>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</si>
  <si>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</si>
  <si>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</si>
  <si>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</si>
  <si>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</si>
  <si>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</si>
  <si>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</si>
  <si>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</si>
  <si>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</si>
  <si>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</si>
  <si>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</si>
  <si>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</si>
  <si>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</si>
  <si>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</si>
  <si>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</si>
  <si>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</si>
  <si>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</si>
  <si>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</si>
  <si>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</si>
  <si>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</si>
  <si>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</si>
  <si>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</si>
  <si>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</si>
  <si>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</si>
  <si>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</si>
  <si>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</si>
  <si>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</si>
  <si>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</si>
  <si>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</si>
  <si>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</si>
  <si>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</si>
  <si>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</si>
  <si>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</si>
  <si>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</si>
  <si>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</si>
  <si>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</si>
  <si>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</si>
  <si>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</si>
  <si>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</si>
  <si>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</si>
  <si>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</si>
  <si>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</si>
  <si>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</si>
  <si>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</si>
  <si>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</si>
  <si>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</si>
  <si>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</si>
  <si>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</si>
  <si>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</si>
  <si>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</si>
  <si>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</si>
  <si>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</si>
  <si>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</si>
  <si>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</si>
  <si>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</si>
  <si>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</si>
  <si>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</si>
  <si>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</si>
  <si>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</si>
  <si>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</si>
  <si>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</si>
  <si>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</si>
  <si>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</si>
  <si>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</si>
  <si>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</si>
  <si>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</si>
  <si>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</si>
  <si>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</si>
  <si>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</si>
  <si>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</si>
  <si>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</si>
  <si>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</si>
  <si>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</si>
  <si>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</si>
  <si>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</si>
  <si>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</si>
  <si>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</si>
  <si>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</si>
  <si>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</si>
  <si>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</si>
  <si>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</si>
  <si>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</si>
  <si>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</si>
  <si>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</si>
  <si>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</si>
  <si>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</si>
  <si>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</si>
  <si>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</si>
  <si>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</si>
  <si>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</si>
  <si>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</si>
  <si>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</si>
  <si>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</si>
  <si>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</si>
  <si>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</si>
  <si>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</si>
  <si>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</si>
  <si>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</si>
  <si>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</si>
  <si>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</si>
  <si>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</si>
  <si>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</si>
  <si>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</si>
  <si>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</si>
  <si>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</si>
  <si>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</si>
  <si>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</si>
  <si>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</si>
  <si>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</si>
  <si>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</si>
  <si>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</si>
  <si>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</si>
  <si>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</si>
  <si>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</si>
  <si>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</si>
  <si>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</si>
  <si>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</si>
  <si>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</si>
  <si>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</si>
  <si>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</si>
  <si>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</si>
  <si>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</si>
  <si>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</si>
  <si>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</si>
  <si>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</si>
  <si>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</si>
  <si>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</si>
  <si>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</si>
  <si>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</si>
  <si>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</si>
  <si>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</si>
  <si>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</si>
  <si>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</si>
  <si>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</si>
  <si>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</si>
  <si>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</si>
  <si>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</si>
  <si>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</si>
  <si>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</si>
  <si>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</si>
  <si>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</si>
  <si>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</si>
  <si>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</si>
  <si>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</si>
  <si>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</si>
  <si>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</si>
  <si>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</si>
  <si>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</si>
  <si>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</si>
  <si>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</si>
  <si>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</si>
  <si>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</si>
  <si>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</si>
  <si>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</si>
  <si>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</si>
  <si>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</si>
  <si>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</si>
  <si>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</si>
  <si>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</si>
  <si>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</si>
  <si>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</si>
  <si>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</si>
  <si>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</si>
  <si>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</si>
  <si>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</si>
  <si>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</si>
  <si>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</si>
  <si>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</si>
  <si>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</si>
  <si>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</si>
  <si>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</si>
  <si>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</si>
  <si>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</si>
  <si>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</si>
  <si>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</si>
  <si>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</si>
  <si>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</si>
  <si>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</si>
  <si>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</si>
  <si>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</si>
  <si>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</si>
  <si>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</si>
  <si>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</si>
  <si>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</si>
  <si>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</si>
  <si>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</si>
  <si>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</si>
  <si>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</si>
  <si>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</si>
  <si>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</si>
  <si>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</si>
  <si>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</si>
  <si>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</si>
  <si>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</si>
  <si>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</si>
  <si>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</si>
  <si>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</si>
  <si>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</si>
  <si>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</si>
  <si>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</si>
  <si>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</si>
  <si>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</si>
  <si>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</si>
  <si>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</si>
  <si>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</si>
  <si>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</si>
  <si>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</si>
  <si>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</si>
  <si>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</si>
  <si>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</si>
  <si>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</si>
  <si>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</si>
  <si>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</si>
  <si>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</si>
  <si>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</si>
  <si>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</si>
  <si>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</si>
  <si>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</si>
  <si>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</si>
  <si>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</si>
  <si>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</si>
  <si>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</si>
  <si>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</si>
  <si>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</si>
  <si>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</si>
  <si>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</si>
  <si>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</si>
  <si>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</si>
  <si>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</si>
  <si>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</si>
  <si>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</si>
  <si>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</si>
  <si>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</si>
  <si>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</si>
  <si>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</si>
  <si>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</si>
  <si>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</si>
  <si>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</si>
  <si>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</si>
  <si>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</si>
  <si>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</si>
  <si>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</si>
  <si>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</si>
  <si>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</si>
  <si>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</si>
  <si>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</si>
  <si>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</si>
  <si>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</si>
  <si>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</si>
  <si>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</si>
  <si>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</si>
  <si>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</si>
  <si>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</si>
  <si>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</si>
  <si>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</si>
  <si>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</si>
  <si>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</si>
  <si>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</si>
  <si>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</si>
  <si>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</si>
  <si>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</si>
  <si>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</si>
  <si>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</si>
  <si>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</si>
  <si>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</si>
  <si>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</si>
  <si>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</si>
  <si>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</si>
  <si>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</si>
  <si>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</si>
  <si>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</si>
  <si>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</si>
  <si>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</si>
  <si>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</si>
  <si>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</si>
  <si>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</si>
  <si>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</si>
  <si>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</si>
  <si>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</si>
  <si>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</si>
  <si>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</si>
  <si>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</si>
  <si>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</si>
  <si>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</si>
  <si>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</si>
  <si>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</si>
  <si>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</si>
  <si>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</si>
  <si>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</si>
  <si>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</si>
  <si>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</si>
  <si>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</si>
  <si>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</si>
  <si>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</si>
  <si>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</si>
  <si>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</si>
  <si>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</si>
  <si>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</si>
  <si>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</si>
  <si>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</si>
  <si>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</si>
  <si>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</si>
  <si>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</si>
  <si>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</si>
  <si>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</si>
  <si>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</si>
  <si>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</si>
  <si>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</si>
  <si>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</si>
  <si>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</si>
  <si>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</si>
  <si>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</si>
  <si>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</si>
  <si>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</si>
  <si>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</si>
  <si>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</si>
  <si>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</si>
  <si>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</si>
  <si>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</si>
  <si>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</si>
  <si>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</si>
  <si>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</si>
  <si>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</si>
  <si>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</si>
  <si>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</si>
  <si>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</si>
  <si>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</si>
  <si>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</si>
  <si>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</si>
  <si>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</si>
  <si>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</si>
  <si>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</si>
  <si>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</si>
  <si>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</si>
  <si>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</si>
  <si>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</si>
  <si>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</si>
  <si>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</si>
  <si>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</si>
  <si>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</si>
  <si>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</si>
  <si>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</si>
  <si>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</si>
  <si>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</si>
  <si>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</si>
  <si>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</si>
  <si>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</si>
  <si>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</si>
  <si>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</si>
  <si>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</si>
  <si>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</si>
  <si>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</si>
  <si>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</si>
  <si>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</si>
  <si>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</si>
  <si>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</si>
  <si>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</si>
  <si>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</si>
  <si>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</si>
  <si>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</si>
  <si>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</si>
  <si>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</si>
  <si>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</si>
  <si>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</si>
  <si>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</si>
  <si>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</si>
  <si>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</si>
  <si>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</si>
  <si>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</si>
  <si>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</si>
  <si>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</si>
  <si>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</si>
  <si>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</si>
  <si>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</si>
  <si>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</si>
  <si>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</si>
  <si>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</si>
  <si>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</si>
  <si>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</si>
  <si>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</si>
  <si>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</si>
  <si>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</si>
  <si>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</si>
  <si>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</si>
  <si>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</si>
  <si>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</si>
  <si>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</si>
  <si>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</si>
  <si>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</si>
  <si>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</si>
  <si>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</si>
  <si>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</si>
  <si>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</si>
  <si>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</si>
  <si>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</si>
  <si>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</si>
  <si>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</si>
  <si>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</si>
  <si>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</si>
  <si>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</si>
  <si>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</si>
  <si>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</si>
  <si>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</si>
  <si>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</si>
  <si>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</si>
  <si>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</si>
  <si>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</si>
  <si>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</si>
  <si>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</si>
  <si>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</si>
  <si>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</si>
  <si>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</si>
  <si>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</si>
  <si>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</si>
  <si>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</si>
  <si>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</si>
  <si>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</si>
  <si>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</si>
  <si>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</si>
  <si>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</si>
  <si>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</si>
  <si>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</si>
  <si>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</si>
  <si>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</si>
  <si>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</si>
  <si>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</si>
  <si>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</si>
  <si>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</si>
  <si>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</si>
  <si>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</si>
  <si>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</si>
  <si>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</si>
  <si>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</si>
  <si>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</si>
  <si>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</si>
  <si>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</si>
  <si>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</si>
  <si>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</si>
  <si>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</si>
  <si>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</si>
  <si>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</si>
  <si>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</si>
  <si>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</si>
  <si>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</si>
  <si>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</si>
  <si>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</si>
  <si>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</si>
  <si>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</si>
  <si>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</si>
  <si>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</si>
  <si>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</si>
  <si>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</si>
  <si>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</si>
  <si>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</si>
  <si>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</si>
  <si>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</si>
  <si>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</si>
  <si>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</si>
  <si>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</si>
  <si>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</si>
  <si>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</si>
  <si>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</si>
  <si>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</si>
  <si>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</si>
  <si>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</si>
  <si>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</si>
  <si>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</si>
  <si>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</si>
  <si>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</si>
  <si>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</si>
  <si>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</si>
  <si>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</si>
  <si>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</si>
  <si>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</si>
  <si>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</si>
  <si>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</si>
  <si>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</si>
  <si>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</si>
  <si>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</si>
  <si>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</si>
  <si>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</si>
  <si>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</si>
  <si>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</si>
  <si>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</si>
  <si>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</si>
  <si>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</si>
  <si>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</si>
  <si>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</si>
  <si>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</si>
  <si>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</si>
  <si>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</si>
  <si>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</si>
  <si>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</si>
  <si>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</si>
  <si>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</si>
  <si>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</si>
  <si>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</si>
  <si>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</si>
  <si>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</si>
  <si>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</si>
  <si>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</si>
  <si>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</si>
  <si>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</si>
  <si>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</si>
  <si>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</si>
  <si>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</si>
  <si>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</si>
  <si>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</si>
  <si>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</si>
  <si>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</si>
  <si>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</si>
  <si>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</si>
  <si>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</si>
  <si>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</si>
  <si>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</si>
  <si>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</si>
  <si>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</si>
  <si>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</si>
  <si>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</si>
  <si>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</si>
  <si>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</si>
  <si>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</si>
  <si>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</si>
  <si>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</si>
  <si>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</si>
  <si>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</si>
  <si>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</si>
  <si>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</si>
  <si>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</si>
  <si>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</si>
  <si>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</si>
  <si>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</si>
  <si>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</si>
  <si>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</si>
  <si>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</si>
  <si>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</si>
  <si>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</si>
  <si>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</si>
  <si>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</si>
  <si>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</si>
  <si>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</si>
  <si>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</si>
  <si>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</si>
  <si>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</si>
  <si>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</si>
  <si>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</si>
  <si>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</si>
  <si>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</si>
  <si>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</si>
  <si>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</si>
  <si>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</si>
  <si>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</si>
  <si>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</si>
  <si>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</si>
  <si>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</si>
  <si>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</si>
  <si>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</si>
  <si>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</si>
  <si>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</si>
  <si>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</si>
  <si>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</si>
  <si>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</si>
  <si>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</si>
  <si>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</si>
  <si>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</si>
  <si>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</si>
  <si>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</si>
  <si>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</si>
  <si>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</si>
  <si>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</si>
  <si>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</si>
  <si>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</si>
  <si>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</si>
  <si>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</si>
  <si>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</si>
  <si>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</si>
  <si>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</si>
  <si>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</si>
  <si>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</si>
  <si>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</si>
  <si>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</si>
  <si>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</si>
  <si>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</si>
  <si>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</si>
  <si>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</si>
  <si>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</si>
  <si>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</si>
  <si>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</si>
  <si>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</si>
  <si>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</si>
  <si>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</si>
  <si>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</si>
  <si>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</si>
  <si>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</si>
  <si>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</si>
  <si>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</si>
  <si>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</si>
  <si>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</si>
  <si>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</si>
  <si>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</si>
  <si>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</si>
  <si>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</si>
  <si>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</si>
  <si>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</si>
  <si>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</si>
  <si>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</si>
  <si>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</si>
  <si>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</si>
  <si>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</si>
  <si>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</si>
  <si>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</si>
  <si>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</si>
  <si>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</si>
  <si>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</si>
  <si>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</si>
  <si>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</si>
  <si>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</si>
  <si>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</si>
  <si>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</si>
  <si>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</si>
  <si>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</si>
  <si>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</si>
  <si>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</si>
  <si>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</si>
  <si>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</si>
  <si>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</si>
  <si>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</si>
  <si>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</si>
  <si>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</si>
  <si>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</si>
  <si>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</si>
  <si>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</si>
  <si>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</si>
  <si>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</si>
  <si>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</si>
  <si>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</si>
  <si>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</si>
  <si>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</si>
  <si>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</si>
  <si>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</si>
  <si>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</si>
  <si>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</si>
  <si>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</si>
  <si>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</si>
  <si>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</si>
  <si>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</si>
  <si>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</si>
  <si>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</si>
  <si>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</si>
  <si>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</si>
  <si>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</si>
  <si>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</si>
  <si>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</si>
  <si>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</si>
  <si>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</si>
  <si>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</si>
  <si>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</si>
  <si>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</si>
  <si>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</si>
  <si>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</si>
  <si>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</si>
  <si>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</si>
  <si>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</si>
  <si>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</si>
  <si>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</si>
  <si>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</si>
  <si>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</si>
  <si>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</si>
  <si>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</si>
  <si>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</si>
  <si>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</si>
  <si>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</si>
  <si>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</si>
  <si>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</si>
  <si>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</si>
  <si>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</si>
  <si>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</si>
  <si>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</si>
  <si>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</si>
  <si>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</si>
  <si>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</si>
  <si>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</si>
  <si>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</si>
  <si>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</si>
  <si>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</si>
  <si>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</si>
  <si>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</si>
  <si>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</si>
  <si>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</si>
  <si>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</si>
  <si>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</si>
  <si>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</si>
  <si>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</si>
  <si>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</si>
  <si>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</si>
  <si>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</si>
  <si>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</si>
  <si>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</si>
  <si>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</si>
  <si>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</si>
  <si>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</si>
  <si>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</si>
  <si>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</si>
  <si>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</si>
  <si>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</si>
  <si>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</si>
  <si>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</si>
  <si>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</si>
  <si>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</si>
  <si>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</si>
  <si>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</si>
  <si>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</si>
  <si>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</si>
  <si>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</si>
  <si>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</si>
  <si>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</si>
  <si>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</si>
  <si>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</si>
  <si>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</si>
  <si>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</si>
  <si>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</si>
  <si>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</si>
  <si>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</si>
  <si>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</si>
  <si>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</si>
  <si>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</si>
  <si>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</si>
  <si>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</si>
  <si>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</si>
  <si>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</si>
  <si>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</si>
  <si>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</si>
  <si>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</si>
  <si>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</si>
  <si>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</si>
  <si>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</si>
  <si>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</si>
  <si>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</si>
  <si>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</si>
  <si>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</si>
  <si>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</si>
  <si>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</si>
  <si>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</si>
  <si>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</si>
  <si>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</si>
  <si>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</si>
  <si>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</si>
  <si>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</si>
  <si>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</si>
  <si>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</si>
  <si>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</si>
  <si>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</si>
  <si>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</si>
  <si>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</si>
  <si>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</si>
  <si>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</si>
  <si>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</si>
  <si>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</si>
  <si>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</si>
  <si>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</si>
  <si>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</si>
  <si>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</si>
  <si>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</si>
  <si>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</si>
  <si>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</si>
  <si>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</si>
  <si>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</si>
  <si>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</si>
  <si>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</si>
  <si>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</si>
  <si>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</si>
  <si>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</si>
  <si>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</si>
  <si>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</si>
  <si>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</si>
  <si>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</si>
  <si>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</si>
  <si>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</si>
  <si>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</si>
  <si>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</si>
  <si>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</si>
  <si>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</si>
  <si>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</si>
  <si>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</si>
  <si>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</si>
  <si>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</si>
  <si>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</si>
  <si>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</si>
  <si>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</si>
  <si>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</si>
  <si>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</si>
  <si>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</si>
  <si>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</si>
  <si>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</si>
  <si>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</si>
  <si>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</si>
  <si>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</si>
  <si>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</si>
  <si>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</si>
  <si>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</si>
  <si>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</si>
  <si>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</si>
  <si>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</si>
  <si>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</si>
  <si>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</si>
  <si>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</si>
  <si>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</si>
  <si>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</si>
  <si>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</si>
  <si>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</si>
  <si>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</si>
  <si>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</si>
  <si>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</si>
  <si>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</si>
  <si>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</si>
  <si>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</si>
  <si>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</si>
  <si>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</si>
  <si>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</si>
  <si>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</si>
  <si>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</si>
  <si>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</si>
  <si>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</si>
  <si>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</si>
  <si>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</si>
  <si>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</si>
  <si>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</si>
  <si>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</si>
  <si>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</si>
  <si>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</si>
  <si>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</si>
  <si>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</si>
  <si>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</si>
  <si>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</si>
  <si>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</si>
  <si>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</si>
  <si>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</si>
  <si>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</si>
  <si>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</si>
  <si>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</si>
  <si>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</si>
  <si>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</si>
  <si>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</si>
  <si>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</si>
  <si>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</si>
  <si>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</si>
  <si>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</si>
  <si>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</si>
  <si>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</si>
  <si>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</si>
  <si>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</si>
  <si>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</si>
  <si>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</si>
  <si>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</si>
  <si>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</si>
  <si>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</si>
  <si>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</si>
  <si>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</si>
  <si>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</si>
  <si>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</si>
  <si>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</si>
  <si>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</si>
  <si>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</si>
  <si>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</si>
  <si>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</si>
  <si>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</si>
  <si>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</si>
  <si>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</si>
  <si>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</si>
  <si>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</si>
  <si>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</si>
  <si>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</si>
  <si>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</si>
  <si>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</si>
  <si>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</si>
  <si>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</si>
  <si>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</si>
  <si>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</si>
  <si>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</si>
  <si>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</si>
  <si>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</si>
  <si>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</si>
  <si>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</si>
  <si>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</si>
  <si>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</si>
  <si>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</si>
  <si>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</si>
  <si>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</si>
  <si>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</si>
  <si>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</si>
  <si>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</si>
  <si>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</si>
  <si>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</si>
  <si>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</si>
  <si>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</si>
  <si>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</si>
  <si>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</si>
  <si>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</si>
  <si>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</si>
  <si>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</si>
  <si>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</si>
  <si>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</si>
  <si>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</si>
  <si>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</si>
  <si>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</si>
  <si>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</si>
  <si>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</si>
  <si>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</si>
  <si>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</si>
  <si>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</si>
  <si>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</si>
  <si>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</si>
  <si>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</si>
  <si>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</si>
  <si>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</si>
  <si>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</si>
  <si>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</si>
  <si>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</si>
  <si>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</si>
  <si>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</si>
  <si>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</si>
  <si>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</si>
  <si>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</si>
  <si>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</si>
  <si>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</si>
  <si>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</si>
  <si>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</si>
  <si>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</si>
  <si>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</si>
  <si>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</si>
  <si>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</si>
  <si>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</si>
  <si>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</si>
  <si>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</si>
  <si>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</si>
  <si>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</si>
  <si>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</si>
  <si>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</si>
  <si>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</si>
  <si>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</si>
  <si>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</si>
  <si>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</si>
  <si>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</si>
  <si>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</si>
  <si>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</si>
  <si>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</si>
  <si>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</si>
  <si>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</si>
  <si>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</si>
  <si>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</si>
  <si>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</si>
  <si>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</si>
  <si>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</si>
  <si>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</si>
  <si>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</si>
  <si>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</si>
  <si>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</si>
  <si>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</si>
  <si>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</si>
  <si>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</si>
  <si>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</si>
  <si>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</si>
  <si>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</si>
  <si>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</si>
  <si>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</si>
  <si>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</si>
  <si>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</si>
  <si>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</si>
  <si>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</si>
  <si>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</si>
  <si>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</si>
  <si>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</si>
  <si>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</si>
  <si>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</si>
  <si>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</si>
  <si>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</si>
  <si>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</si>
  <si>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</si>
  <si>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</si>
  <si>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</si>
  <si>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</si>
  <si>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</si>
  <si>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</si>
  <si>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</si>
  <si>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</si>
  <si>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</si>
  <si>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</si>
  <si>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</si>
  <si>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</si>
  <si>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</si>
  <si>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</si>
  <si>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</si>
  <si>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</si>
  <si>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</si>
  <si>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</si>
  <si>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</si>
  <si>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</si>
  <si>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</si>
  <si>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</si>
  <si>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</si>
  <si>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</si>
  <si>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</si>
  <si>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</si>
  <si>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</si>
  <si>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</si>
  <si>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</si>
  <si>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</si>
  <si>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</si>
  <si>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</si>
  <si>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</si>
  <si>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</si>
  <si>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</si>
  <si>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</si>
  <si>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</si>
  <si>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</si>
  <si>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</si>
  <si>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</si>
  <si>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</si>
  <si>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</si>
  <si>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</si>
  <si>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</si>
  <si>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</si>
  <si>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</si>
  <si>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</si>
  <si>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</si>
  <si>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</si>
  <si>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</si>
  <si>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</si>
  <si>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</si>
  <si>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</si>
  <si>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</si>
  <si>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</si>
  <si>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</si>
  <si>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</si>
  <si>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</si>
  <si>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</si>
  <si>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</si>
  <si>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</si>
  <si>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</si>
  <si>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</si>
  <si>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</si>
  <si>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</si>
  <si>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</si>
  <si>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</si>
  <si>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</si>
  <si>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</si>
  <si>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</si>
  <si>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</si>
  <si>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</si>
  <si>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</si>
  <si>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</si>
  <si>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</si>
  <si>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</si>
  <si>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</si>
  <si>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</si>
  <si>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</si>
  <si>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</si>
  <si>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</si>
  <si>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</si>
  <si>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</si>
  <si>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</si>
  <si>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</si>
  <si>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</si>
  <si>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</si>
  <si>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</si>
  <si>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</si>
  <si>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</si>
  <si>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</si>
  <si>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</si>
  <si>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</si>
  <si>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</si>
  <si>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</si>
  <si>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</si>
  <si>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</si>
  <si>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</si>
  <si>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</si>
  <si>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</si>
  <si>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</si>
  <si>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</si>
  <si>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</si>
  <si>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</si>
  <si>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</si>
  <si>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</si>
  <si>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</si>
  <si>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</si>
  <si>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</si>
  <si>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</si>
  <si>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</si>
  <si>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</si>
  <si>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</si>
  <si>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</si>
  <si>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</si>
  <si>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</si>
  <si>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</si>
  <si>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</si>
  <si>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</si>
  <si>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</si>
  <si>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</si>
  <si>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</si>
  <si>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</si>
  <si>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</si>
  <si>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</si>
  <si>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</si>
  <si>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</si>
  <si>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</si>
  <si>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</si>
  <si>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</si>
  <si>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</si>
  <si>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</si>
  <si>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</si>
  <si>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</si>
  <si>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</si>
  <si>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</si>
  <si>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</si>
  <si>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</si>
  <si>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</si>
  <si>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</si>
  <si>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</si>
  <si>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</si>
  <si>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</si>
  <si>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</si>
  <si>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</si>
  <si>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</si>
  <si>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</si>
  <si>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</si>
  <si>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</si>
  <si>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</si>
  <si>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</si>
  <si>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</si>
  <si>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</si>
  <si>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</si>
  <si>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</si>
  <si>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</si>
  <si>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</si>
  <si>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</si>
  <si>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</si>
  <si>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</si>
  <si>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</si>
  <si>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</si>
  <si>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</si>
  <si>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</si>
  <si>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</si>
  <si>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</si>
  <si>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</si>
  <si>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</si>
  <si>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</si>
  <si>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</si>
  <si>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</si>
  <si>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</si>
  <si>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</si>
  <si>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</si>
  <si>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</si>
  <si>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</si>
  <si>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</si>
  <si>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</si>
  <si>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</si>
  <si>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</si>
  <si>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</si>
  <si>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</si>
  <si>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</si>
  <si>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</si>
  <si>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</si>
  <si>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</si>
  <si>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</si>
  <si>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</si>
  <si>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</si>
  <si>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</si>
  <si>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</si>
  <si>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</si>
  <si>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</si>
  <si>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</si>
  <si>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</si>
  <si>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</si>
  <si>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</si>
  <si>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</si>
  <si>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</si>
  <si>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</si>
  <si>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</si>
  <si>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</si>
  <si>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</si>
  <si>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</si>
  <si>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</si>
  <si>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</si>
  <si>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</si>
  <si>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</si>
  <si>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</si>
  <si>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</si>
  <si>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</si>
  <si>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</si>
  <si>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</si>
  <si>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</si>
  <si>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</si>
  <si>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</si>
  <si>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</si>
  <si>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</si>
  <si>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</si>
  <si>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</si>
  <si>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</si>
  <si>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</si>
  <si>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</si>
  <si>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</si>
  <si>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</si>
  <si>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</si>
  <si>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</si>
  <si>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</si>
  <si>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</si>
  <si>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</si>
  <si>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</si>
  <si>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</si>
  <si>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</si>
  <si>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</si>
  <si>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</si>
  <si>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</si>
  <si>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</si>
  <si>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</si>
  <si>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</si>
  <si>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</si>
  <si>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</si>
  <si>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</si>
  <si>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</si>
  <si>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</si>
  <si>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</si>
  <si>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</si>
  <si>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</si>
  <si>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</si>
  <si>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</si>
  <si>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</si>
  <si>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</si>
  <si>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</si>
  <si>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</si>
  <si>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</si>
  <si>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</si>
  <si>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</si>
  <si>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</si>
  <si>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</si>
  <si>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</si>
  <si>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</si>
  <si>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</si>
  <si>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</si>
  <si>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</si>
  <si>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</si>
  <si>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</si>
  <si>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</si>
  <si>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</si>
  <si>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</si>
  <si>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</si>
  <si>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</si>
  <si>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</si>
  <si>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</si>
  <si>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</si>
  <si>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</si>
  <si>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</si>
  <si>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</si>
  <si>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</si>
  <si>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</si>
  <si>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</si>
  <si>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</si>
  <si>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</si>
  <si>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</si>
  <si>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</si>
  <si>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</si>
  <si>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</si>
  <si>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</si>
  <si>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</si>
  <si>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</si>
  <si>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</si>
  <si>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</si>
  <si>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</si>
  <si>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</si>
  <si>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</si>
  <si>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</si>
  <si>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</si>
  <si>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</si>
  <si>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</si>
  <si>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</si>
  <si>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</si>
  <si>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</si>
  <si>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</si>
  <si>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</si>
  <si>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</si>
  <si>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</si>
  <si>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</si>
  <si>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</si>
  <si>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</si>
  <si>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</si>
  <si>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</si>
  <si>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</si>
  <si>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</si>
  <si>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</si>
  <si>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</si>
  <si>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</si>
  <si>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</si>
  <si>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</si>
  <si>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</si>
  <si>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</si>
  <si>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</si>
  <si>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</si>
  <si>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</si>
  <si>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</si>
  <si>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</si>
  <si>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</si>
  <si>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</si>
  <si>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</si>
  <si>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</si>
  <si>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</si>
  <si>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</si>
  <si>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</si>
  <si>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</si>
  <si>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</si>
  <si>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</si>
  <si>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</si>
  <si>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</si>
  <si>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</si>
  <si>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</si>
  <si>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</si>
  <si>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</si>
  <si>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</si>
  <si>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</si>
  <si>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</si>
  <si>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</si>
  <si>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</si>
  <si>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</si>
  <si>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</si>
  <si>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</si>
  <si>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</si>
  <si>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</si>
  <si>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</si>
  <si>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</si>
  <si>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</si>
  <si>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</si>
  <si>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</si>
  <si>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</si>
  <si>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</si>
  <si>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</si>
  <si>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</si>
  <si>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</si>
  <si>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</si>
  <si>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</si>
  <si>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</si>
  <si>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</si>
  <si>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</si>
  <si>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</si>
  <si>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</si>
  <si>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</si>
  <si>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</si>
  <si>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</si>
  <si>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</si>
  <si>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</si>
  <si>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</si>
  <si>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</si>
  <si>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</si>
  <si>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</si>
  <si>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</si>
  <si>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</si>
  <si>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</si>
  <si>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</si>
  <si>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</si>
  <si>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</si>
  <si>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</si>
  <si>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</si>
  <si>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</si>
  <si>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</si>
  <si>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</si>
  <si>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</si>
  <si>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</si>
  <si>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</si>
  <si>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</si>
  <si>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</si>
  <si>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</si>
  <si>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</si>
  <si>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</si>
  <si>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</si>
  <si>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</si>
  <si>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</si>
  <si>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</si>
  <si>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</si>
  <si>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</si>
  <si>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</si>
  <si>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</si>
  <si>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</si>
  <si>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</si>
  <si>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</si>
  <si>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</si>
  <si>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</si>
  <si>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</si>
  <si>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</si>
  <si>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</si>
  <si>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</si>
  <si>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</si>
  <si>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</si>
  <si>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</si>
  <si>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</si>
  <si>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</si>
  <si>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</si>
  <si>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</si>
  <si>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</si>
  <si>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</si>
  <si>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</si>
  <si>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</si>
  <si>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</si>
  <si>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</si>
  <si>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</si>
  <si>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</si>
  <si>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</si>
  <si>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</si>
  <si>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</si>
  <si>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</si>
  <si>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</si>
  <si>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</si>
  <si>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</si>
  <si>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</si>
  <si>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</si>
  <si>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</si>
  <si>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</si>
  <si>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</si>
  <si>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</si>
  <si>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</si>
  <si>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</si>
  <si>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</si>
  <si>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</si>
  <si>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</si>
  <si>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</si>
  <si>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</si>
  <si>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</si>
  <si>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</si>
  <si>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</si>
  <si>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</si>
  <si>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</si>
  <si>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</si>
  <si>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</si>
  <si>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</si>
  <si>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</si>
  <si>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</si>
  <si>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</si>
  <si>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</si>
  <si>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</si>
  <si>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</si>
  <si>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</si>
  <si>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</si>
  <si>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</si>
  <si>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</si>
  <si>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</si>
  <si>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</si>
  <si>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</si>
  <si>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</si>
  <si>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</si>
  <si>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</si>
  <si>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</si>
  <si>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</si>
  <si>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</si>
  <si>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</si>
  <si>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</si>
  <si>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</si>
  <si>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</si>
  <si>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</si>
  <si>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</si>
  <si>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</si>
  <si>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</si>
  <si>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</si>
  <si>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</si>
  <si>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</si>
  <si>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</si>
  <si>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</si>
  <si>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</si>
  <si>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</si>
  <si>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</si>
  <si>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</si>
  <si>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</si>
  <si>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</si>
  <si>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</si>
  <si>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</si>
  <si>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</si>
  <si>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</si>
  <si>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</si>
  <si>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</si>
  <si>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</si>
  <si>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</si>
  <si>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</si>
  <si>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</si>
  <si>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</si>
  <si>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</si>
  <si>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</si>
  <si>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</si>
  <si>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</si>
  <si>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</si>
  <si>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</si>
  <si>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</si>
  <si>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</si>
  <si>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</si>
  <si>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</si>
  <si>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</si>
  <si>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</si>
  <si>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</si>
  <si>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</si>
  <si>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</si>
  <si>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</si>
  <si>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</si>
  <si>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</si>
  <si>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</si>
  <si>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</si>
  <si>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</si>
  <si>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</si>
  <si>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</si>
  <si>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</si>
  <si>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</si>
  <si>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</si>
  <si>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</si>
  <si>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</si>
  <si>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</si>
  <si>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</si>
  <si>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</si>
  <si>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</si>
  <si>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</si>
  <si>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</si>
  <si>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</si>
  <si>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</si>
  <si>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</si>
  <si>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</si>
  <si>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</si>
  <si>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</si>
  <si>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</si>
  <si>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</si>
  <si>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</si>
  <si>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</si>
  <si>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</si>
  <si>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</si>
  <si>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</si>
  <si>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</si>
  <si>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</si>
  <si>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</si>
  <si>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</si>
  <si>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</si>
  <si>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</si>
  <si>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</si>
  <si>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</si>
  <si>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</si>
  <si>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</si>
  <si>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</si>
  <si>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</si>
  <si>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</si>
  <si>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</si>
  <si>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</si>
  <si>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</si>
  <si>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</si>
  <si>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</si>
  <si>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</si>
  <si>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</si>
  <si>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</si>
  <si>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</si>
  <si>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</si>
  <si>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</si>
  <si>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</si>
  <si>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</si>
  <si>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</si>
  <si>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</si>
  <si>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</si>
  <si>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</si>
  <si>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</si>
  <si>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</si>
  <si>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</si>
  <si>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</si>
  <si>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</si>
  <si>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</si>
  <si>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</si>
  <si>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</si>
  <si>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</si>
  <si>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</si>
  <si>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</si>
  <si>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</si>
  <si>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</si>
  <si>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</si>
  <si>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</si>
  <si>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</si>
  <si>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</si>
  <si>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</si>
  <si>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</si>
  <si>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</si>
  <si>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</si>
  <si>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</si>
  <si>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</si>
  <si>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</si>
  <si>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</si>
  <si>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</si>
  <si>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</si>
  <si>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</si>
  <si>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</si>
  <si>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</si>
  <si>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</si>
  <si>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</si>
  <si>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</si>
  <si>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</si>
  <si>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</si>
  <si>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</si>
  <si>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</si>
  <si>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</si>
  <si>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</si>
  <si>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</si>
  <si>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</si>
  <si>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</si>
  <si>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</si>
  <si>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</si>
  <si>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</si>
  <si>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</si>
  <si>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</si>
  <si>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</si>
  <si>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</si>
  <si>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</si>
  <si>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</si>
  <si>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</si>
  <si>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</si>
  <si>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</si>
  <si>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</si>
  <si>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</si>
  <si>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</si>
  <si>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</si>
  <si>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</si>
  <si>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</si>
  <si>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</si>
  <si>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</si>
  <si>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</si>
  <si>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</si>
  <si>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</si>
  <si>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</si>
  <si>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</si>
  <si>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</si>
  <si>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</si>
  <si>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</si>
  <si>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</si>
  <si>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</si>
  <si>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</si>
  <si>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</si>
  <si>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</si>
  <si>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</si>
  <si>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</si>
  <si>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</si>
  <si>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</si>
  <si>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</si>
  <si>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</si>
  <si>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</si>
  <si>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</si>
  <si>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</si>
  <si>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</si>
  <si>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</si>
  <si>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</si>
  <si>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</si>
  <si>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</si>
  <si>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</si>
  <si>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</si>
  <si>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</si>
  <si>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</si>
  <si>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</si>
  <si>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</si>
  <si>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</si>
  <si>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</si>
  <si>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</si>
  <si>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</si>
  <si>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</si>
  <si>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</si>
  <si>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</si>
  <si>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</si>
  <si>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</si>
  <si>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</si>
  <si>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</si>
  <si>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</si>
  <si>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</si>
  <si>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</si>
  <si>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</si>
  <si>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</si>
  <si>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</si>
  <si>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</si>
  <si>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</si>
  <si>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</si>
  <si>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</si>
  <si>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</si>
  <si>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</si>
  <si>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</si>
  <si>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</si>
  <si>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</si>
  <si>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</si>
  <si>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</si>
  <si>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</si>
  <si>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</si>
  <si>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</si>
  <si>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</si>
  <si>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</si>
  <si>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</si>
  <si>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</si>
  <si>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</si>
  <si>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</si>
  <si>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</si>
  <si>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</si>
  <si>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</si>
  <si>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</si>
  <si>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</si>
  <si>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</si>
  <si>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</si>
  <si>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</si>
  <si>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</si>
  <si>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</si>
  <si>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</si>
  <si>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</si>
  <si>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</si>
  <si>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</si>
  <si>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</si>
  <si>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</si>
  <si>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</si>
  <si>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</si>
  <si>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</si>
  <si>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</si>
  <si>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</si>
  <si>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</si>
  <si>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</si>
  <si>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</si>
  <si>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</si>
  <si>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</si>
  <si>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</si>
  <si>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</si>
  <si>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</si>
  <si>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</si>
  <si>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</si>
  <si>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</si>
  <si>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</si>
  <si>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</si>
  <si>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</si>
  <si>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</si>
  <si>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</si>
  <si>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</si>
  <si>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</si>
  <si>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</si>
  <si>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</si>
  <si>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</si>
  <si>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</si>
  <si>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</si>
  <si>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</si>
  <si>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</si>
  <si>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</si>
  <si>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</si>
  <si>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</si>
  <si>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</si>
  <si>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</si>
  <si>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</si>
  <si>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</si>
  <si>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</si>
  <si>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</si>
  <si>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</si>
  <si>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</si>
  <si>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</si>
  <si>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</si>
  <si>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</si>
  <si>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</si>
  <si>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</si>
  <si>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</si>
  <si>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</si>
  <si>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</si>
  <si>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</si>
  <si>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</si>
  <si>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</si>
  <si>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</si>
  <si>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</si>
  <si>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</si>
  <si>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</si>
  <si>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</si>
  <si>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</si>
  <si>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</si>
  <si>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</si>
  <si>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</si>
  <si>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</si>
  <si>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</si>
  <si>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</si>
  <si>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</si>
  <si>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</si>
  <si>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</si>
  <si>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</si>
  <si>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</si>
  <si>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</si>
  <si>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</si>
  <si>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</si>
  <si>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</si>
  <si>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</si>
  <si>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</si>
  <si>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</si>
  <si>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</si>
  <si>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</si>
  <si>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</si>
  <si>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</si>
  <si>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</si>
  <si>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</si>
  <si>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</si>
  <si>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</si>
  <si>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</si>
  <si>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</si>
  <si>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</si>
  <si>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</si>
  <si>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</si>
  <si>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</si>
  <si>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</si>
  <si>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</si>
  <si>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</si>
  <si>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</si>
  <si>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</si>
  <si>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</si>
  <si>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</si>
  <si>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</si>
  <si>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</si>
  <si>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</si>
  <si>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</si>
  <si>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</si>
  <si>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</si>
  <si>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</si>
  <si>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</si>
  <si>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</si>
  <si>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</si>
  <si>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</si>
  <si>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</si>
  <si>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</si>
  <si>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</si>
  <si>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</si>
  <si>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</si>
  <si>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</si>
  <si>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</si>
  <si>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</si>
  <si>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</si>
  <si>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</si>
  <si>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</si>
  <si>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</si>
  <si>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</si>
  <si>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</si>
  <si>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</si>
  <si>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</si>
  <si>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</si>
  <si>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</si>
  <si>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</si>
  <si>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</si>
  <si>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</si>
  <si>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</si>
  <si>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</si>
  <si>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</si>
  <si>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</si>
  <si>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</si>
  <si>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</si>
  <si>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</si>
  <si>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</si>
  <si>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</si>
  <si>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</si>
  <si>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</si>
  <si>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</si>
  <si>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</si>
  <si>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</si>
  <si>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</si>
  <si>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</si>
  <si>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</si>
  <si>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</si>
  <si>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</si>
  <si>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</si>
  <si>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</si>
  <si>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</si>
  <si>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</si>
  <si>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</si>
  <si>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</si>
  <si>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</si>
  <si>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</si>
  <si>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</si>
  <si>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</si>
  <si>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</si>
  <si>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</si>
  <si>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</si>
  <si>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</si>
  <si>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</si>
  <si>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</si>
  <si>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</si>
  <si>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</si>
  <si>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</si>
  <si>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</si>
  <si>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</si>
  <si>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</si>
  <si>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</si>
  <si>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</si>
  <si>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</si>
  <si>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</si>
  <si>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</si>
  <si>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</si>
  <si>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</si>
  <si>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</si>
  <si>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</si>
  <si>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</si>
  <si>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</si>
  <si>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</si>
  <si>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</si>
  <si>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</si>
  <si>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</si>
  <si>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</si>
  <si>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</si>
  <si>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</si>
  <si>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</si>
  <si>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</si>
  <si>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</si>
  <si>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</si>
  <si>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</si>
  <si>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</si>
  <si>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</si>
  <si>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</si>
  <si>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</si>
  <si>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</si>
  <si>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</si>
  <si>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</si>
  <si>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</si>
  <si>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</si>
  <si>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</si>
  <si>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</si>
  <si>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</si>
  <si>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</si>
  <si>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</si>
  <si>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</si>
  <si>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</si>
  <si>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</si>
  <si>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</si>
  <si>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</si>
  <si>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</si>
  <si>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</si>
  <si>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</si>
  <si>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</si>
  <si>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</si>
  <si>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</si>
  <si>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</si>
  <si>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</si>
  <si>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</si>
  <si>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</si>
  <si>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</si>
  <si>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</si>
  <si>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</si>
  <si>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</si>
  <si>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</si>
  <si>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</si>
  <si>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</si>
  <si>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</si>
  <si>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</si>
  <si>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</si>
  <si>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</si>
  <si>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</si>
  <si>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</si>
  <si>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</si>
  <si>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</si>
  <si>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</si>
  <si>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</si>
  <si>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</si>
  <si>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</si>
  <si>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</si>
  <si>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</si>
  <si>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</si>
  <si>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</si>
  <si>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</si>
  <si>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</si>
  <si>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</si>
  <si>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</si>
  <si>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</si>
  <si>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</si>
  <si>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</si>
  <si>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</si>
  <si>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</si>
  <si>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</si>
  <si>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</si>
  <si>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</si>
  <si>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</si>
  <si>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</si>
  <si>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</si>
  <si>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</si>
  <si>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</si>
  <si>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</si>
  <si>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</si>
  <si>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</si>
  <si>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</si>
  <si>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</si>
  <si>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</si>
  <si>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</si>
  <si>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</si>
  <si>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</si>
  <si>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</si>
  <si>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</si>
  <si>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</si>
  <si>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</si>
  <si>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</si>
  <si>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</si>
  <si>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</si>
  <si>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</si>
  <si>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</si>
  <si>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</si>
  <si>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</si>
  <si>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</si>
  <si>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</si>
  <si>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</si>
  <si>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</si>
  <si>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</si>
  <si>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</si>
  <si>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</si>
  <si>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</si>
  <si>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</si>
  <si>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</si>
  <si>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</si>
  <si>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</si>
  <si>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</si>
  <si>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</si>
  <si>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</si>
  <si>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</si>
  <si>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</si>
  <si>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</si>
  <si>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</si>
  <si>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</si>
  <si>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</si>
  <si>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</si>
  <si>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</si>
  <si>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</si>
  <si>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</si>
  <si>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</si>
  <si>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</si>
  <si>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</si>
  <si>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</si>
  <si>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</si>
  <si>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</si>
  <si>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</si>
  <si>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</si>
  <si>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</si>
  <si>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</si>
  <si>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</si>
  <si>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</si>
  <si>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</si>
  <si>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</si>
  <si>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</si>
  <si>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</si>
  <si>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</si>
  <si>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</si>
  <si>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</si>
  <si>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</si>
  <si>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</si>
  <si>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</si>
  <si>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</si>
  <si>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</si>
  <si>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</si>
  <si>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</si>
  <si>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</si>
  <si>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</si>
  <si>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</si>
  <si>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</si>
  <si>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</si>
  <si>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</si>
  <si>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</si>
  <si>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</si>
  <si>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</si>
  <si>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</si>
  <si>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</si>
  <si>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</si>
  <si>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</si>
  <si>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</si>
  <si>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</si>
  <si>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</si>
  <si>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</si>
  <si>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</si>
  <si>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</si>
  <si>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</si>
  <si>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</si>
  <si>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</si>
  <si>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</si>
  <si>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</si>
  <si>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</si>
  <si>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</si>
  <si>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</si>
  <si>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</si>
  <si>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</si>
  <si>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</si>
  <si>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</si>
  <si>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</si>
  <si>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</si>
  <si>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</si>
  <si>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</si>
  <si>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</si>
  <si>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</si>
  <si>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</si>
  <si>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</si>
  <si>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</si>
  <si>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</si>
  <si>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</si>
  <si>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</si>
  <si>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</si>
  <si>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</si>
  <si>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</si>
  <si>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</si>
  <si>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</si>
  <si>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</si>
  <si>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</si>
  <si>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</si>
  <si>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</si>
  <si>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</si>
  <si>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</si>
  <si>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</si>
  <si>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</si>
  <si>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</si>
  <si>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</si>
  <si>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</si>
  <si>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</si>
  <si>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</si>
  <si>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</si>
  <si>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</si>
  <si>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</si>
  <si>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</si>
  <si>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</si>
  <si>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</si>
  <si>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</si>
  <si>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</si>
  <si>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</si>
  <si>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</si>
  <si>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</si>
  <si>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</si>
  <si>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</si>
  <si>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</si>
  <si>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</si>
  <si>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</si>
  <si>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</si>
  <si>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</si>
  <si>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</si>
  <si>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</si>
  <si>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</si>
  <si>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</si>
  <si>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</si>
  <si>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</si>
  <si>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</si>
  <si>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</si>
  <si>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</si>
  <si>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</si>
  <si>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</si>
  <si>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</si>
  <si>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</si>
  <si>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</si>
  <si>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</si>
  <si>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</si>
  <si>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</si>
  <si>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</si>
  <si>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</si>
  <si>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</si>
  <si>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</si>
  <si>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</si>
  <si>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</si>
  <si>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</si>
  <si>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</si>
  <si>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</si>
  <si>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</si>
  <si>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</si>
  <si>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</si>
  <si>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</si>
  <si>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</si>
  <si>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</si>
  <si>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</si>
  <si>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</si>
  <si>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</si>
  <si>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</si>
  <si>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</si>
  <si>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</si>
  <si>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</si>
  <si>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</si>
  <si>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</si>
  <si>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</si>
  <si>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</si>
  <si>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</si>
  <si>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</si>
  <si>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</si>
  <si>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</si>
  <si>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</si>
  <si>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</si>
  <si>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</si>
  <si>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</si>
  <si>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</si>
  <si>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</si>
  <si>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</si>
  <si>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</si>
  <si>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</si>
  <si>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</si>
  <si>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</si>
  <si>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</si>
  <si>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</si>
  <si>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</si>
  <si>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</si>
  <si>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</si>
  <si>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</si>
  <si>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</si>
  <si>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</si>
  <si>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</si>
  <si>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</si>
  <si>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</si>
  <si>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</si>
  <si>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</si>
  <si>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</si>
  <si>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</si>
  <si>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</si>
  <si>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</si>
  <si>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</si>
  <si>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</si>
  <si>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</si>
  <si>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</si>
  <si>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</si>
  <si>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</si>
  <si>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</si>
  <si>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</si>
  <si>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</si>
  <si>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</si>
  <si>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</si>
  <si>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</si>
  <si>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</si>
  <si>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</si>
  <si>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</si>
  <si>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</si>
  <si>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</si>
  <si>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</si>
  <si>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</si>
  <si>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</si>
  <si>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</si>
  <si>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</si>
  <si>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</si>
  <si>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</si>
  <si>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</si>
  <si>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</si>
  <si>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</si>
  <si>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</si>
  <si>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</si>
  <si>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</si>
  <si>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</si>
  <si>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</si>
  <si>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</si>
  <si>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</si>
  <si>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</si>
  <si>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</si>
  <si>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</si>
  <si>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</si>
  <si>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</si>
  <si>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</si>
  <si>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</si>
  <si>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</si>
  <si>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</si>
  <si>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</si>
  <si>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</si>
  <si>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</si>
  <si>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</si>
  <si>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</si>
  <si>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</si>
  <si>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</si>
  <si>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</si>
  <si>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</si>
  <si>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</si>
  <si>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</si>
  <si>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</si>
  <si>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</si>
  <si>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</si>
  <si>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</si>
  <si>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</si>
  <si>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</si>
  <si>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</si>
  <si>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</si>
  <si>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</si>
  <si>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</si>
  <si>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</si>
  <si>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</si>
  <si>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</si>
  <si>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</si>
  <si>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</si>
  <si>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</si>
  <si>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</si>
  <si>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</si>
  <si>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</si>
  <si>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</si>
  <si>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</si>
  <si>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</si>
  <si>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</si>
  <si>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</si>
  <si>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</si>
  <si>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</si>
  <si>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</si>
  <si>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</si>
  <si>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</si>
  <si>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</si>
  <si>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</si>
  <si>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</si>
  <si>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</si>
  <si>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</si>
  <si>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</si>
  <si>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</si>
  <si>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</si>
  <si>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</si>
  <si>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</si>
  <si>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</si>
  <si>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</si>
  <si>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</si>
  <si>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</si>
  <si>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</si>
  <si>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</si>
  <si>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</si>
  <si>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</si>
  <si>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</si>
  <si>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</si>
  <si>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</si>
  <si>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</si>
  <si>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</si>
  <si>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</si>
  <si>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</si>
  <si>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</si>
  <si>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</si>
  <si>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</si>
  <si>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</si>
  <si>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</si>
  <si>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</si>
  <si>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</si>
  <si>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</si>
  <si>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</si>
  <si>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</si>
  <si>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</si>
  <si>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</si>
  <si>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</si>
  <si>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</si>
  <si>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</si>
  <si>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</si>
  <si>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</si>
  <si>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</si>
  <si>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</si>
  <si>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</si>
  <si>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</si>
  <si>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</si>
  <si>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</si>
  <si>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</si>
  <si>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</si>
  <si>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</si>
  <si>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</si>
  <si>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</si>
  <si>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</si>
  <si>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</si>
  <si>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</si>
  <si>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</si>
  <si>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</si>
  <si>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</si>
  <si>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</si>
  <si>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</si>
  <si>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</si>
  <si>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</si>
  <si>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</si>
  <si>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</si>
  <si>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</si>
  <si>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</si>
  <si>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</si>
  <si>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</si>
  <si>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</si>
  <si>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</si>
  <si>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</si>
  <si>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</si>
  <si>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</si>
  <si>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</si>
  <si>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</si>
  <si>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</si>
  <si>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</si>
  <si>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</si>
  <si>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</si>
  <si>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</si>
  <si>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</si>
  <si>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</si>
  <si>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</si>
  <si>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</si>
  <si>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</si>
  <si>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</si>
  <si>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</si>
  <si>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</si>
  <si>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</si>
  <si>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</si>
  <si>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</si>
  <si>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</si>
  <si>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</si>
  <si>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</si>
  <si>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</si>
  <si>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</si>
  <si>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</si>
  <si>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</si>
  <si>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</si>
  <si>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</si>
  <si>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</si>
  <si>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</si>
  <si>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</si>
  <si>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</si>
  <si>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</si>
  <si>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</si>
  <si>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</si>
  <si>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</si>
  <si>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</si>
  <si>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</si>
  <si>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</si>
  <si>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</si>
  <si>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</si>
  <si>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</si>
  <si>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</si>
  <si>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</si>
  <si>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</si>
  <si>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</si>
  <si>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</si>
  <si>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</si>
  <si>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</si>
  <si>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</si>
  <si>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</si>
  <si>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</si>
  <si>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</si>
  <si>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</si>
  <si>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</si>
  <si>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</si>
  <si>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</si>
  <si>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</si>
  <si>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</si>
  <si>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</si>
  <si>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</si>
  <si>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</si>
  <si>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</si>
  <si>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</si>
  <si>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</si>
  <si>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</si>
  <si>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</si>
  <si>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</si>
  <si>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</si>
  <si>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</si>
  <si>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</si>
  <si>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</si>
  <si>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</si>
  <si>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</si>
  <si>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</si>
  <si>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</si>
  <si>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</si>
  <si>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</si>
  <si>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</si>
  <si>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</si>
  <si>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</si>
  <si>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</si>
  <si>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</si>
  <si>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</si>
  <si>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</si>
  <si>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</si>
  <si>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</si>
  <si>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</si>
  <si>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</si>
  <si>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</si>
  <si>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</si>
  <si>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</si>
  <si>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</si>
  <si>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</si>
  <si>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</si>
  <si>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</si>
  <si>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</si>
  <si>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</si>
  <si>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</si>
  <si>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</si>
  <si>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</si>
  <si>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</si>
  <si>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</si>
  <si>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</si>
  <si>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</si>
  <si>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</si>
  <si>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</si>
  <si>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</si>
  <si>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</si>
  <si>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</si>
  <si>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</si>
  <si>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</si>
  <si>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</si>
  <si>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</si>
  <si>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</si>
  <si>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</si>
  <si>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</si>
  <si>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</si>
  <si>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</si>
  <si>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</si>
  <si>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</si>
  <si>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</si>
  <si>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</si>
  <si>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</si>
  <si>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</si>
  <si>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</si>
  <si>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</si>
  <si>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</si>
  <si>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</si>
  <si>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</si>
  <si>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</si>
  <si>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</si>
  <si>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</si>
  <si>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</si>
  <si>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</si>
  <si>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</si>
  <si>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</si>
  <si>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</si>
  <si>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</si>
  <si>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</si>
  <si>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</si>
  <si>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</si>
  <si>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</si>
  <si>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</si>
  <si>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</si>
  <si>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</si>
  <si>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</si>
  <si>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</si>
  <si>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</si>
  <si>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</si>
  <si>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</si>
  <si>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</si>
  <si>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</si>
  <si>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</si>
  <si>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</si>
  <si>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</si>
  <si>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</si>
  <si>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</si>
  <si>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</si>
  <si>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</si>
  <si>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</si>
  <si>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</si>
  <si>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</si>
  <si>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</si>
  <si>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</si>
  <si>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</si>
  <si>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</si>
  <si>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</si>
  <si>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</si>
  <si>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</si>
  <si>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</si>
  <si>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</si>
  <si>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</si>
  <si>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</si>
  <si>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</si>
  <si>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</si>
  <si>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</si>
  <si>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</si>
  <si>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</si>
  <si>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</si>
  <si>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</si>
  <si>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</si>
  <si>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</si>
  <si>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</si>
  <si>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</si>
  <si>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</si>
  <si>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</si>
  <si>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</si>
  <si>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</si>
  <si>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</si>
  <si>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</si>
  <si>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</si>
  <si>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</si>
  <si>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</si>
  <si>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</si>
  <si>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</si>
  <si>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</si>
  <si>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</si>
  <si>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</si>
  <si>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</si>
  <si>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</si>
  <si>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</si>
  <si>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</si>
  <si>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</si>
  <si>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</si>
  <si>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</si>
  <si>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</si>
  <si>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</si>
  <si>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</si>
  <si>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</si>
  <si>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</si>
  <si>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</si>
  <si>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</si>
  <si>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</si>
  <si>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</si>
  <si>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</si>
  <si>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</si>
  <si>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</si>
  <si>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</si>
  <si>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</si>
  <si>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</si>
  <si>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</si>
  <si>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</si>
  <si>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</si>
  <si>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</si>
  <si>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</si>
  <si>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</si>
  <si>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</si>
  <si>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</si>
  <si>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</si>
  <si>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</si>
  <si>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</si>
  <si>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</si>
  <si>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</si>
  <si>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</si>
  <si>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</si>
  <si>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</si>
  <si>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</si>
  <si>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</si>
  <si>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</si>
  <si>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</si>
  <si>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</si>
  <si>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</si>
  <si>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</si>
  <si>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</si>
  <si>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</si>
  <si>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</si>
  <si>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</si>
  <si>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</si>
  <si>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</si>
  <si>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</si>
  <si>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</si>
  <si>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</si>
  <si>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</si>
  <si>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</si>
  <si>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</si>
  <si>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</si>
  <si>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</si>
  <si>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</si>
  <si>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</si>
  <si>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</si>
  <si>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</si>
  <si>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</si>
  <si>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</si>
  <si>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</si>
  <si>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</si>
  <si>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</si>
  <si>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</si>
  <si>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</si>
  <si>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</si>
  <si>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</si>
  <si>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</si>
  <si>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</si>
  <si>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</si>
  <si>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</si>
  <si>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</si>
  <si>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</si>
  <si>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</si>
  <si>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</si>
  <si>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</si>
  <si>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</si>
  <si>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</si>
  <si>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</si>
  <si>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</si>
  <si>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</si>
  <si>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</si>
  <si>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</si>
  <si>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</si>
  <si>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</si>
  <si>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</si>
  <si>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</si>
  <si>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</si>
  <si>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</si>
  <si>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</si>
  <si>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</si>
  <si>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</si>
  <si>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</si>
  <si>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</si>
  <si>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</si>
  <si>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</si>
  <si>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</si>
  <si>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</si>
  <si>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</si>
  <si>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</si>
  <si>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</si>
  <si>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</si>
  <si>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</si>
  <si>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</si>
  <si>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</si>
  <si>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</si>
  <si>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</si>
  <si>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</si>
  <si>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</si>
  <si>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</si>
  <si>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</si>
  <si>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</si>
  <si>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</si>
  <si>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</si>
  <si>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</si>
  <si>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</si>
  <si>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</si>
  <si>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</si>
  <si>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</si>
  <si>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</si>
  <si>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</si>
  <si>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</si>
  <si>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</si>
  <si>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</si>
  <si>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</si>
  <si>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</si>
  <si>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</si>
  <si>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</si>
  <si>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</si>
  <si>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</si>
  <si>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</si>
  <si>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</si>
  <si>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</si>
  <si>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</si>
  <si>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</si>
  <si>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</si>
  <si>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</si>
  <si>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</si>
  <si>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</si>
  <si>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</si>
  <si>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</si>
  <si>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</si>
  <si>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</si>
  <si>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</si>
  <si>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</si>
  <si>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</si>
  <si>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</si>
  <si>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</si>
  <si>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</si>
  <si>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</si>
  <si>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</si>
  <si>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</si>
  <si>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</si>
  <si>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</si>
  <si>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</si>
  <si>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</si>
  <si>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</si>
  <si>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</si>
  <si>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</si>
  <si>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</si>
  <si>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</si>
  <si>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</si>
  <si>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</si>
  <si>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</si>
  <si>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</si>
  <si>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</si>
  <si>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</si>
  <si>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</si>
  <si>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</si>
  <si>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</si>
  <si>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</si>
  <si>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</si>
  <si>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</si>
  <si>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</si>
  <si>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</si>
  <si>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</si>
  <si>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</si>
  <si>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</si>
  <si>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</si>
  <si>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</si>
  <si>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</si>
  <si>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</si>
  <si>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</si>
  <si>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</si>
  <si>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</si>
  <si>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</si>
  <si>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</si>
  <si>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</si>
  <si>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</si>
  <si>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</si>
  <si>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</si>
  <si>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</si>
  <si>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</si>
  <si>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</si>
  <si>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</si>
  <si>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</si>
  <si>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</si>
  <si>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</si>
  <si>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</si>
  <si>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</si>
  <si>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</si>
  <si>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</si>
  <si>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</si>
  <si>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</si>
  <si>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</si>
  <si>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</si>
  <si>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</si>
  <si>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</si>
  <si>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</si>
  <si>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</si>
  <si>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</si>
  <si>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</si>
  <si>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</si>
  <si>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</si>
  <si>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</si>
  <si>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</si>
  <si>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</si>
  <si>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</si>
  <si>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</si>
  <si>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</si>
  <si>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</si>
  <si>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</si>
  <si>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</si>
  <si>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</si>
  <si>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</si>
  <si>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</si>
  <si>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</si>
  <si>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</si>
  <si>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</si>
  <si>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</si>
  <si>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</si>
  <si>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</si>
  <si>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</si>
  <si>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</si>
  <si>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</si>
  <si>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</si>
  <si>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</si>
  <si>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</si>
  <si>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</si>
  <si>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</si>
  <si>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</si>
  <si>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</si>
  <si>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</si>
  <si>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</si>
  <si>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</si>
  <si>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</si>
  <si>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</si>
  <si>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</si>
  <si>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</si>
  <si>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</si>
  <si>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</si>
  <si>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</si>
  <si>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</si>
  <si>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</si>
  <si>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</si>
  <si>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</si>
  <si>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</si>
  <si>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</si>
  <si>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</si>
  <si>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</si>
  <si>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</si>
  <si>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</si>
  <si>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</si>
  <si>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</si>
  <si>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</si>
  <si>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</si>
  <si>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</si>
  <si>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</si>
  <si>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</si>
  <si>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</si>
  <si>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</si>
  <si>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</si>
  <si>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</si>
  <si>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</si>
  <si>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</si>
  <si>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</si>
  <si>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</si>
  <si>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</si>
  <si>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</si>
  <si>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</si>
  <si>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</si>
  <si>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</si>
  <si>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</si>
  <si>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</si>
  <si>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</si>
  <si>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</si>
  <si>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</si>
  <si>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</si>
  <si>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</si>
  <si>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</si>
  <si>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</si>
  <si>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</si>
  <si>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</si>
  <si>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</si>
  <si>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</si>
  <si>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</si>
  <si>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</si>
  <si>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</si>
  <si>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</si>
  <si>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</si>
  <si>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</si>
  <si>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</si>
  <si>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</si>
  <si>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</si>
  <si>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</si>
  <si>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</si>
  <si>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</si>
  <si>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</si>
  <si>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</si>
  <si>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</si>
  <si>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</si>
  <si>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</si>
  <si>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</si>
  <si>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</si>
  <si>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</si>
  <si>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</si>
  <si>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</si>
  <si>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</si>
  <si>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</si>
  <si>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</si>
  <si>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</si>
  <si>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</si>
  <si>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</si>
  <si>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</si>
  <si>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</si>
  <si>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</si>
  <si>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</si>
  <si>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</si>
  <si>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</si>
  <si>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</si>
  <si>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</si>
  <si>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</si>
  <si>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</si>
  <si>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</si>
  <si>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</si>
  <si>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</si>
  <si>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</si>
  <si>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</si>
  <si>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</si>
  <si>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</si>
  <si>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</si>
  <si>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</si>
  <si>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</si>
  <si>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</si>
  <si>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</si>
  <si>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</si>
  <si>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</si>
  <si>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</si>
  <si>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</si>
  <si>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</si>
  <si>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</si>
  <si>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</si>
  <si>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</si>
  <si>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</si>
  <si>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</si>
  <si>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</si>
  <si>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</si>
  <si>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</si>
  <si>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</si>
  <si>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</si>
  <si>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</si>
  <si>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</si>
  <si>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</si>
  <si>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</si>
  <si>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</si>
  <si>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</si>
  <si>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</si>
  <si>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</si>
  <si>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</si>
  <si>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</si>
  <si>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</si>
  <si>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</si>
  <si>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</si>
  <si>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</si>
  <si>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</si>
  <si>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</si>
  <si>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</si>
  <si>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</si>
  <si>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</si>
  <si>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</si>
  <si>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</si>
  <si>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</si>
  <si>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</si>
  <si>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</si>
  <si>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</si>
  <si>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</si>
  <si>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</si>
  <si>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</si>
  <si>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</si>
  <si>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</si>
  <si>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</si>
  <si>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</si>
  <si>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</si>
  <si>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</si>
  <si>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</si>
  <si>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</si>
  <si>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</si>
  <si>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</si>
  <si>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</si>
  <si>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</si>
  <si>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</si>
  <si>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</si>
  <si>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</si>
  <si>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</si>
  <si>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</si>
  <si>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</si>
  <si>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</si>
  <si>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</si>
  <si>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</si>
  <si>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</si>
  <si>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</si>
  <si>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</si>
  <si>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</si>
  <si>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</si>
  <si>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</si>
  <si>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</si>
  <si>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</si>
  <si>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</si>
  <si>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</si>
  <si>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</si>
  <si>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</si>
  <si>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</si>
  <si>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</si>
  <si>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</si>
  <si>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</si>
  <si>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</si>
  <si>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</si>
  <si>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</si>
  <si>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</si>
  <si>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</si>
  <si>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</si>
  <si>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</si>
  <si>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</si>
  <si>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</si>
  <si>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</si>
  <si>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</si>
  <si>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</si>
  <si>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</si>
  <si>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</si>
  <si>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</si>
  <si>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</si>
  <si>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</si>
  <si>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</si>
  <si>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</si>
  <si>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</si>
  <si>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</si>
  <si>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</si>
  <si>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</si>
  <si>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</si>
  <si>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</si>
  <si>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</si>
  <si>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</si>
  <si>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</si>
  <si>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</si>
  <si>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</si>
  <si>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</si>
  <si>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</si>
  <si>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</si>
  <si>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</si>
  <si>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</si>
  <si>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</si>
  <si>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</si>
  <si>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</si>
  <si>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</si>
  <si>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</si>
  <si>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</si>
  <si>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</si>
  <si>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</si>
  <si>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</si>
  <si>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</si>
  <si>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</si>
  <si>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</si>
  <si>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</si>
  <si>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</si>
  <si>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</si>
  <si>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</si>
  <si>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</si>
  <si>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</si>
  <si>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</si>
  <si>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</si>
  <si>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</si>
  <si>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</si>
  <si>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</si>
  <si>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</si>
  <si>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</si>
  <si>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</si>
  <si>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</si>
  <si>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</si>
  <si>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</si>
  <si>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</si>
  <si>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</si>
  <si>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</si>
  <si>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</si>
  <si>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</si>
  <si>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</si>
  <si>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</si>
  <si>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</si>
  <si>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</si>
  <si>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</si>
  <si>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</si>
  <si>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</si>
  <si>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</si>
  <si>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</si>
  <si>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</si>
  <si>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</si>
  <si>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</si>
  <si>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</si>
  <si>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</si>
  <si>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</si>
  <si>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</si>
  <si>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</si>
  <si>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</si>
  <si>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</si>
  <si>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</si>
  <si>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</si>
  <si>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</si>
  <si>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</si>
  <si>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</si>
  <si>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</si>
  <si>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</si>
  <si>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</si>
  <si>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</si>
  <si>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</si>
  <si>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</si>
  <si>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</si>
  <si>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</si>
  <si>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</si>
  <si>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</si>
  <si>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</si>
  <si>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</si>
  <si>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</si>
  <si>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</si>
  <si>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</si>
  <si>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</si>
  <si>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</si>
  <si>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</si>
  <si>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</si>
  <si>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</si>
  <si>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</si>
  <si>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</si>
  <si>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</si>
  <si>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</si>
  <si>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</si>
  <si>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</si>
  <si>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</si>
  <si>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</si>
  <si>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</si>
  <si>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</si>
  <si>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</si>
  <si>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</si>
  <si>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</si>
  <si>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</si>
  <si>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</si>
  <si>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</si>
  <si>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</si>
  <si>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</si>
  <si>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</si>
  <si>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</si>
  <si>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</si>
  <si>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</si>
  <si>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</si>
  <si>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</si>
  <si>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</si>
  <si>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</si>
  <si>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</si>
  <si>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</si>
  <si>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</si>
  <si>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</si>
  <si>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</si>
  <si>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</si>
  <si>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</si>
  <si>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</si>
  <si>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</si>
  <si>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</si>
  <si>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</si>
  <si>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</si>
  <si>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</si>
  <si>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</si>
  <si>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</si>
  <si>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</si>
  <si>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</si>
  <si>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</si>
  <si>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</si>
  <si>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</si>
  <si>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</si>
  <si>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</si>
  <si>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</si>
  <si>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</si>
  <si>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</si>
  <si>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</si>
  <si>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</si>
  <si>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</si>
  <si>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</si>
  <si>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</si>
  <si>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</si>
  <si>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</si>
  <si>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</si>
  <si>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</si>
  <si>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</si>
  <si>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</si>
  <si>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</si>
  <si>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</si>
  <si>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</si>
  <si>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</si>
  <si>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</si>
  <si>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</si>
  <si>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</si>
  <si>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</si>
  <si>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</si>
  <si>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</si>
  <si>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</si>
  <si>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</si>
  <si>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</si>
  <si>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</si>
  <si>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</si>
  <si>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</si>
  <si>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</si>
  <si>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</si>
  <si>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</si>
  <si>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</si>
  <si>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</si>
  <si>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</si>
  <si>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</si>
  <si>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</si>
  <si>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</si>
  <si>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</si>
  <si>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</si>
  <si>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</si>
  <si>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</si>
  <si>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</si>
  <si>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</si>
  <si>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</si>
  <si>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</si>
  <si>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</si>
  <si>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</si>
  <si>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</si>
  <si>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</si>
  <si>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</si>
  <si>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</si>
  <si>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</si>
  <si>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</si>
  <si>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</si>
  <si>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</si>
  <si>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</si>
  <si>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</si>
  <si>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</si>
  <si>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</si>
  <si>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</si>
  <si>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</si>
  <si>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</si>
  <si>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</si>
  <si>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</si>
  <si>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</si>
  <si>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</si>
  <si>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</si>
  <si>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</si>
  <si>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</si>
  <si>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</si>
  <si>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</si>
  <si>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</si>
  <si>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</si>
  <si>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</si>
  <si>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</si>
  <si>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</si>
  <si>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</si>
  <si>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</si>
  <si>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</si>
  <si>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</si>
  <si>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</si>
  <si>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</si>
  <si>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</si>
  <si>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</si>
  <si>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</si>
  <si>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</si>
  <si>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</si>
  <si>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</si>
  <si>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</si>
  <si>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</si>
  <si>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</si>
  <si>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</si>
  <si>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</si>
  <si>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</si>
  <si>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</si>
  <si>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</si>
  <si>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</si>
  <si>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</si>
  <si>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</si>
  <si>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</si>
  <si>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</si>
  <si>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</si>
  <si>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</si>
  <si>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</si>
  <si>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</si>
  <si>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</si>
  <si>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</si>
  <si>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</si>
  <si>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</si>
  <si>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</si>
  <si>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</si>
  <si>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</si>
  <si>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</si>
  <si>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</si>
  <si>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</si>
  <si>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</si>
  <si>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</si>
  <si>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</si>
  <si>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</si>
  <si>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</si>
  <si>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</si>
  <si>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</si>
  <si>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</si>
  <si>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</si>
  <si>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</si>
  <si>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</si>
  <si>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</si>
  <si>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</si>
  <si>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</si>
  <si>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</si>
  <si>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</si>
  <si>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</si>
  <si>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</si>
  <si>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</si>
  <si>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</si>
  <si>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</si>
  <si>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</si>
  <si>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</si>
  <si>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</si>
  <si>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</si>
  <si>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</si>
  <si>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</si>
  <si>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</si>
  <si>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</si>
  <si>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</si>
  <si>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</si>
  <si>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</si>
  <si>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</si>
  <si>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</si>
  <si>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</si>
  <si>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</si>
  <si>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</si>
  <si>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</si>
  <si>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</si>
  <si>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</si>
  <si>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</si>
  <si>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</si>
  <si>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</si>
  <si>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</si>
  <si>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</si>
  <si>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</si>
  <si>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</si>
  <si>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</si>
  <si>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</si>
  <si>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</si>
  <si>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</si>
  <si>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</si>
  <si>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</si>
  <si>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</si>
  <si>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</si>
  <si>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</si>
  <si>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</si>
  <si>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</si>
  <si>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</si>
  <si>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</si>
  <si>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</si>
  <si>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</si>
  <si>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</si>
  <si>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</si>
  <si>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</si>
  <si>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</si>
  <si>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</si>
  <si>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</si>
  <si>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</si>
  <si>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</si>
  <si>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</si>
  <si>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</si>
  <si>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</si>
  <si>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</si>
  <si>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</si>
  <si>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</si>
  <si>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</si>
  <si>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</si>
  <si>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</si>
  <si>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</si>
  <si>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</si>
  <si>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</si>
  <si>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</si>
  <si>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</si>
  <si>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</si>
  <si>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</si>
  <si>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</si>
  <si>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</si>
  <si>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</si>
  <si>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</si>
  <si>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</si>
  <si>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</si>
  <si>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</si>
  <si>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</si>
  <si>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</si>
  <si>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</si>
  <si>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</si>
  <si>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</si>
  <si>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</si>
  <si>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</si>
  <si>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</si>
  <si>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</si>
  <si>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</si>
  <si>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</si>
  <si>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</si>
  <si>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</si>
  <si>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</si>
  <si>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</si>
  <si>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</si>
  <si>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</si>
  <si>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</si>
  <si>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</si>
  <si>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</si>
  <si>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</si>
  <si>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</si>
  <si>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</si>
  <si>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</si>
  <si>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</si>
  <si>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</si>
  <si>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</si>
  <si>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</si>
  <si>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</si>
  <si>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</si>
  <si>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</si>
  <si>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</si>
  <si>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</si>
  <si>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</si>
  <si>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</si>
  <si>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</si>
  <si>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</si>
  <si>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</si>
  <si>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</si>
  <si>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</si>
  <si>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</si>
  <si>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</si>
  <si>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</si>
  <si>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</si>
  <si>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</si>
  <si>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</si>
  <si>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</si>
  <si>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</si>
  <si>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</si>
  <si>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</si>
  <si>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</si>
  <si>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</si>
  <si>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</si>
  <si>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</si>
  <si>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</si>
  <si>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</si>
  <si>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</si>
  <si>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</si>
  <si>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</si>
  <si>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</si>
  <si>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</si>
  <si>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</si>
  <si>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</si>
  <si>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</si>
  <si>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</si>
  <si>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</si>
  <si>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</si>
  <si>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</si>
  <si>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</si>
  <si>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</si>
  <si>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</si>
  <si>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</si>
  <si>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</si>
  <si>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</si>
  <si>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</si>
  <si>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</si>
  <si>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</si>
  <si>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</si>
  <si>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</si>
  <si>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</si>
  <si>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</si>
  <si>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</si>
  <si>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</si>
  <si>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</si>
  <si>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</si>
  <si>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</si>
  <si>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</si>
  <si>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</si>
  <si>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</si>
  <si>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</si>
  <si>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</si>
  <si>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</si>
  <si>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</si>
  <si>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</si>
  <si>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</si>
  <si>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</si>
  <si>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</si>
  <si>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</si>
  <si>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</si>
  <si>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</si>
  <si>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</si>
  <si>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</si>
  <si>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</si>
  <si>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</si>
  <si>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</si>
  <si>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</si>
  <si>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</si>
  <si>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</si>
  <si>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</si>
  <si>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</si>
  <si>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</si>
  <si>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</si>
  <si>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</si>
  <si>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</si>
  <si>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</si>
  <si>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</si>
  <si>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</si>
  <si>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</si>
  <si>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</si>
  <si>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</si>
  <si>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</si>
  <si>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</si>
  <si>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</si>
  <si>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</si>
  <si>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</si>
  <si>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</si>
  <si>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</si>
  <si>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</si>
  <si>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</si>
  <si>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</si>
  <si>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</si>
  <si>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</si>
  <si>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</si>
  <si>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</si>
  <si>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</si>
  <si>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</si>
  <si>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</si>
  <si>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</si>
  <si>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</si>
  <si>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</si>
  <si>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</si>
  <si>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</si>
  <si>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</si>
  <si>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</si>
  <si>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</si>
  <si>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</si>
  <si>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</si>
  <si>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</si>
  <si>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</si>
  <si>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</si>
  <si>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</si>
  <si>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</si>
  <si>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</si>
  <si>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</si>
  <si>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</si>
  <si>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</si>
  <si>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</si>
  <si>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</si>
  <si>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</si>
  <si>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</si>
  <si>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</si>
  <si>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</si>
  <si>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</si>
  <si>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</si>
  <si>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</si>
  <si>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</si>
  <si>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</si>
  <si>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</si>
  <si>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</si>
  <si>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</si>
  <si>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</si>
  <si>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</si>
  <si>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</si>
  <si>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</si>
  <si>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</si>
  <si>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</si>
  <si>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</si>
  <si>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</si>
  <si>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</si>
  <si>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</si>
  <si>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</si>
  <si>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</si>
  <si>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</si>
  <si>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</si>
  <si>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</si>
  <si>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</si>
  <si>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</si>
  <si>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</si>
  <si>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</si>
  <si>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</si>
  <si>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</si>
  <si>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</si>
  <si>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</si>
  <si>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</si>
  <si>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</si>
  <si>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</si>
  <si>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</si>
  <si>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</si>
  <si>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</si>
  <si>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</si>
  <si>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</si>
  <si>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</si>
  <si>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</si>
  <si>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</si>
  <si>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</si>
  <si>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</si>
  <si>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</si>
  <si>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</si>
  <si>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</si>
  <si>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</si>
  <si>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</si>
  <si>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</si>
  <si>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</si>
  <si>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</si>
  <si>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</si>
  <si>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</si>
  <si>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</si>
  <si>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</si>
  <si>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</si>
  <si>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</si>
  <si>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</si>
  <si>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</si>
  <si>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</si>
  <si>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</si>
  <si>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</si>
  <si>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</si>
  <si>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</si>
  <si>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</si>
  <si>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</si>
  <si>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</si>
  <si>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</si>
  <si>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</si>
  <si>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</si>
  <si>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</si>
  <si>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</si>
  <si>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</si>
  <si>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</si>
  <si>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</si>
  <si>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</si>
  <si>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</si>
  <si>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</si>
  <si>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</si>
  <si>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</si>
  <si>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</si>
  <si>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</si>
  <si>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</si>
  <si>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</si>
  <si>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</si>
  <si>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</si>
  <si>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</si>
  <si>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</si>
  <si>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</si>
  <si>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</si>
  <si>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</si>
  <si>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</si>
  <si>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</si>
  <si>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</si>
  <si>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</si>
  <si>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</si>
  <si>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</si>
  <si>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</si>
  <si>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</si>
  <si>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</si>
  <si>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</si>
  <si>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</si>
  <si>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</si>
  <si>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</si>
  <si>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</si>
  <si>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</si>
  <si>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</si>
  <si>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</si>
  <si>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</si>
  <si>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</si>
  <si>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</si>
  <si>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</si>
  <si>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</si>
  <si>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</si>
  <si>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</si>
  <si>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</si>
  <si>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</si>
  <si>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</si>
  <si>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</si>
  <si>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</si>
  <si>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</si>
  <si>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</si>
  <si>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</si>
  <si>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</si>
  <si>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</si>
  <si>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</si>
  <si>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</si>
  <si>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</si>
  <si>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</si>
  <si>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</si>
  <si>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</si>
  <si>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</si>
  <si>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</si>
  <si>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</si>
  <si>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</si>
  <si>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</si>
  <si>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</si>
  <si>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</si>
  <si>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</si>
  <si>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</si>
  <si>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</si>
  <si>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</si>
  <si>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</si>
  <si>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</si>
  <si>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</si>
  <si>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</si>
  <si>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</si>
  <si>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</si>
  <si>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</si>
  <si>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</si>
  <si>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</si>
  <si>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</si>
  <si>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</si>
  <si>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</si>
  <si>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</si>
  <si>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</si>
  <si>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</si>
  <si>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</si>
  <si>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</si>
  <si>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</si>
  <si>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</si>
  <si>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</si>
  <si>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</si>
  <si>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</si>
  <si>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</si>
  <si>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</si>
  <si>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</si>
  <si>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</si>
  <si>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</si>
  <si>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</si>
  <si>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</si>
  <si>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</si>
  <si>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</si>
  <si>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</si>
  <si>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</si>
  <si>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</si>
  <si>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</si>
  <si>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</si>
  <si>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</si>
  <si>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</si>
  <si>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</si>
  <si>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</si>
  <si>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</si>
  <si>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</si>
  <si>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</si>
  <si>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</si>
  <si>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</si>
  <si>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</si>
  <si>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</si>
  <si>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</si>
  <si>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</si>
  <si>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</si>
  <si>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</si>
  <si>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</si>
  <si>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</si>
  <si>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</si>
  <si>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</si>
  <si>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</si>
  <si>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</si>
  <si>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</si>
  <si>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</si>
  <si>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</si>
  <si>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</si>
  <si>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</si>
  <si>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</si>
  <si>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</si>
  <si>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</si>
  <si>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</si>
  <si>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</si>
  <si>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</si>
  <si>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</si>
  <si>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</si>
  <si>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</si>
  <si>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</si>
  <si>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</si>
  <si>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</si>
  <si>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</si>
  <si>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</si>
  <si>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</si>
  <si>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</si>
  <si>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</si>
  <si>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</si>
  <si>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</si>
  <si>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</si>
  <si>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</si>
  <si>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</si>
  <si>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</si>
  <si>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</si>
  <si>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</si>
  <si>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</si>
  <si>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</si>
  <si>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</si>
  <si>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</si>
  <si>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</si>
  <si>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</si>
  <si>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</si>
  <si>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</si>
  <si>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</si>
  <si>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</si>
  <si>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</si>
  <si>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</si>
  <si>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</si>
  <si>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</si>
  <si>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</si>
  <si>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</si>
  <si>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</si>
  <si>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</si>
  <si>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</si>
  <si>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</si>
  <si>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</si>
  <si>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</si>
  <si>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</si>
  <si>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</si>
  <si>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</si>
  <si>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</si>
  <si>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</si>
  <si>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</si>
  <si>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</si>
  <si>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</si>
  <si>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</si>
  <si>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</si>
  <si>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</si>
  <si>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</si>
  <si>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</si>
  <si>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</si>
  <si>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</si>
  <si>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</si>
  <si>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</si>
  <si>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</si>
  <si>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</si>
  <si>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</si>
  <si>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</si>
  <si>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</si>
  <si>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</si>
  <si>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</si>
  <si>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</si>
  <si>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</si>
  <si>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</si>
  <si>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</si>
  <si>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</si>
  <si>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</si>
  <si>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</si>
  <si>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</si>
  <si>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</si>
  <si>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</si>
  <si>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</si>
  <si>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</si>
  <si>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</si>
  <si>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</si>
  <si>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</si>
  <si>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</si>
  <si>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</si>
  <si>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</si>
  <si>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</si>
  <si>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</si>
  <si>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</si>
  <si>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</si>
  <si>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</si>
  <si>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</si>
  <si>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</si>
  <si>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</si>
  <si>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</si>
  <si>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</si>
  <si>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</si>
  <si>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</si>
  <si>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</si>
  <si>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</si>
  <si>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</si>
  <si>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</si>
  <si>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</si>
  <si>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</si>
  <si>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</si>
  <si>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</si>
  <si>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</si>
  <si>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</si>
  <si>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</si>
  <si>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</si>
  <si>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</si>
  <si>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</si>
  <si>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</si>
  <si>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</si>
  <si>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</si>
  <si>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</si>
  <si>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</si>
  <si>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</si>
  <si>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</si>
  <si>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</si>
  <si>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</si>
  <si>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</si>
  <si>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</si>
  <si>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</si>
  <si>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</si>
  <si>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</si>
  <si>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</si>
  <si>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</si>
  <si>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</si>
  <si>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</si>
  <si>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</si>
  <si>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</si>
  <si>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</si>
  <si>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</si>
  <si>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</si>
  <si>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</si>
  <si>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</si>
  <si>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</si>
  <si>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</si>
  <si>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</si>
  <si>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</si>
  <si>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</si>
  <si>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</si>
  <si>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</si>
  <si>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</si>
  <si>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</si>
  <si>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</si>
  <si>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</si>
  <si>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</si>
  <si>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</si>
  <si>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</si>
  <si>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</si>
  <si>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</si>
  <si>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</si>
  <si>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</si>
  <si>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</si>
  <si>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</si>
  <si>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</si>
  <si>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</si>
  <si>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</si>
  <si>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</si>
  <si>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</si>
  <si>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</si>
  <si>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</si>
  <si>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</si>
  <si>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</si>
  <si>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</si>
  <si>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</si>
  <si>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</si>
  <si>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</si>
  <si>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</si>
  <si>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</si>
  <si>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</si>
  <si>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</si>
  <si>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</si>
  <si>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</si>
  <si>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</si>
  <si>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</si>
  <si>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</si>
  <si>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</si>
  <si>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</si>
  <si>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</si>
  <si>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</si>
  <si>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</si>
  <si>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</si>
  <si>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</si>
  <si>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</si>
  <si>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</si>
  <si>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</si>
  <si>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</si>
  <si>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</si>
  <si>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</si>
  <si>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</si>
  <si>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</si>
  <si>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</si>
  <si>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</si>
  <si>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</si>
  <si>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</si>
  <si>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</si>
  <si>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</si>
  <si>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</si>
  <si>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</si>
  <si>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</si>
  <si>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</si>
  <si>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</si>
  <si>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</si>
  <si>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</si>
  <si>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</si>
  <si>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</si>
  <si>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</si>
  <si>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</si>
  <si>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</si>
  <si>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</si>
  <si>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</si>
  <si>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</si>
  <si>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</si>
  <si>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</si>
  <si>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</si>
  <si>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</si>
  <si>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</si>
  <si>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</si>
  <si>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</si>
  <si>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</si>
  <si>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</si>
  <si>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</si>
  <si>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</si>
  <si>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</si>
  <si>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</si>
  <si>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</si>
  <si>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</si>
  <si>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</si>
  <si>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</si>
  <si>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</si>
  <si>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</si>
  <si>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</si>
  <si>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</si>
  <si>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</si>
  <si>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</si>
  <si>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</si>
  <si>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</si>
  <si>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</si>
  <si>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</si>
  <si>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</si>
  <si>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</si>
  <si>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</si>
  <si>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</si>
  <si>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</si>
  <si>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</si>
  <si>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</si>
  <si>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</si>
  <si>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</si>
  <si>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</si>
  <si>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</si>
  <si>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</si>
  <si>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</si>
  <si>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</si>
  <si>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</si>
  <si>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</si>
  <si>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</si>
  <si>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</si>
  <si>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</si>
  <si>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</si>
  <si>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</si>
  <si>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</si>
  <si>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</si>
  <si>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</si>
  <si>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</si>
  <si>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</si>
  <si>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</si>
  <si>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</si>
  <si>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</si>
  <si>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</si>
  <si>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</si>
  <si>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</si>
  <si>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</si>
  <si>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</si>
  <si>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</si>
  <si>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</si>
  <si>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</si>
  <si>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</si>
  <si>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</si>
  <si>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</si>
  <si>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</si>
  <si>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</si>
  <si>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</si>
  <si>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</si>
  <si>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</si>
  <si>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</si>
  <si>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</si>
  <si>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</si>
  <si>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</si>
  <si>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</si>
  <si>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</si>
  <si>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</si>
  <si>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</si>
  <si>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</si>
  <si>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</si>
  <si>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</si>
  <si>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</si>
  <si>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</si>
  <si>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</si>
  <si>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</si>
  <si>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</si>
  <si>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</si>
  <si>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</si>
  <si>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</si>
  <si>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</si>
  <si>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</si>
  <si>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</si>
  <si>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</si>
  <si>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</si>
  <si>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</si>
  <si>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</si>
  <si>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</si>
  <si>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</si>
  <si>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</si>
  <si>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</si>
  <si>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</si>
  <si>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</si>
  <si>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</si>
  <si>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</si>
  <si>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</si>
  <si>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</si>
  <si>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</si>
  <si>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</si>
  <si>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</si>
  <si>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</si>
  <si>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</si>
  <si>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</si>
  <si>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</si>
  <si>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</si>
  <si>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</si>
  <si>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</si>
  <si>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</si>
  <si>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</si>
  <si>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</si>
  <si>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</si>
  <si>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</si>
  <si>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</si>
  <si>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</si>
  <si>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</si>
  <si>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</si>
  <si>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</si>
  <si>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</si>
  <si>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</si>
  <si>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</si>
  <si>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</si>
  <si>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</si>
  <si>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</si>
  <si>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</si>
  <si>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</si>
  <si>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</si>
  <si>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</si>
  <si>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</si>
  <si>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</si>
  <si>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</si>
  <si>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</si>
  <si>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</si>
  <si>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</si>
  <si>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</si>
  <si>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</si>
  <si>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</si>
  <si>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</si>
  <si>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</si>
  <si>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</si>
  <si>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</si>
  <si>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</si>
  <si>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</si>
  <si>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</si>
  <si>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</si>
  <si>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</si>
  <si>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</si>
  <si>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</si>
  <si>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</si>
  <si>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</si>
  <si>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</si>
  <si>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</si>
  <si>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</si>
  <si>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</si>
  <si>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</si>
  <si>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</si>
  <si>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</si>
  <si>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</si>
  <si>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</si>
  <si>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</si>
  <si>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</si>
  <si>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</si>
  <si>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</si>
  <si>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</si>
  <si>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</si>
  <si>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</si>
  <si>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</si>
  <si>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</si>
  <si>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</si>
  <si>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</si>
  <si>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</si>
  <si>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</si>
  <si>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</si>
  <si>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</si>
  <si>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</si>
  <si>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</si>
  <si>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</si>
  <si>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</si>
  <si>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</si>
  <si>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</si>
  <si>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</si>
  <si>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</si>
  <si>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</si>
  <si>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</si>
  <si>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</si>
  <si>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</si>
  <si>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</si>
  <si>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</si>
  <si>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</si>
  <si>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</si>
  <si>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</si>
  <si>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</si>
  <si>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</si>
  <si>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</si>
  <si>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</si>
  <si>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</si>
  <si>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</si>
  <si>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</si>
  <si>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</si>
  <si>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</si>
  <si>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</si>
  <si>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</si>
  <si>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</si>
  <si>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</si>
  <si>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</si>
  <si>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</si>
  <si>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</si>
  <si>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</si>
  <si>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</si>
  <si>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</si>
  <si>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</si>
  <si>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</si>
  <si>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</si>
  <si>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</si>
  <si>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</si>
  <si>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</si>
  <si>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</si>
  <si>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</si>
  <si>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</si>
  <si>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</si>
  <si>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</si>
  <si>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</si>
  <si>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</si>
  <si>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</si>
  <si>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</si>
  <si>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</si>
  <si>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</si>
  <si>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</si>
  <si>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</si>
  <si>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</si>
  <si>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</si>
  <si>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</si>
  <si>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</si>
  <si>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</si>
  <si>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</si>
  <si>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</si>
  <si>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</si>
  <si>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</si>
  <si>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</si>
  <si>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</si>
  <si>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</si>
  <si>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</si>
  <si>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</si>
  <si>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</si>
  <si>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</si>
  <si>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</si>
  <si>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</si>
  <si>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</si>
  <si>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</si>
  <si>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</si>
  <si>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</si>
  <si>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</si>
  <si>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</si>
  <si>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</si>
  <si>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</si>
  <si>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</si>
  <si>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</si>
  <si>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</si>
  <si>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</si>
  <si>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</si>
  <si>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</si>
  <si>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</si>
  <si>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</si>
  <si>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</si>
  <si>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</si>
  <si>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</si>
  <si>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</si>
  <si>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</si>
  <si>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</si>
  <si>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</si>
  <si>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</si>
  <si>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</si>
  <si>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</si>
  <si>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</si>
  <si>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</si>
  <si>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</si>
  <si>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</si>
  <si>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</si>
  <si>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</si>
  <si>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</si>
  <si>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</si>
  <si>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</si>
  <si>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</si>
  <si>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</si>
  <si>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</si>
  <si>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</si>
  <si>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</si>
  <si>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</si>
  <si>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</si>
  <si>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</si>
  <si>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</si>
  <si>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</si>
  <si>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</si>
  <si>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</si>
  <si>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</si>
  <si>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</si>
  <si>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</si>
  <si>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</si>
  <si>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</si>
  <si>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</si>
  <si>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</si>
  <si>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</si>
  <si>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</si>
  <si>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</si>
  <si>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</si>
  <si>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</si>
  <si>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</si>
  <si>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</si>
  <si>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</si>
  <si>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</si>
  <si>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</si>
  <si>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</si>
  <si>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</si>
  <si>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</si>
  <si>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</si>
  <si>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</si>
  <si>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</si>
  <si>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</si>
  <si>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</si>
  <si>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</si>
  <si>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</si>
  <si>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</si>
  <si>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</si>
  <si>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</si>
  <si>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</si>
  <si>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</si>
  <si>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</si>
  <si>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</si>
  <si>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</si>
  <si>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</si>
  <si>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</si>
  <si>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</si>
  <si>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</si>
  <si>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</si>
  <si>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</si>
  <si>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</si>
  <si>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</si>
  <si>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</si>
  <si>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</si>
  <si>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</si>
  <si>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</si>
  <si>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</si>
  <si>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</si>
  <si>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</si>
  <si>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</si>
  <si>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</si>
  <si>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</si>
  <si>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</si>
  <si>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</si>
  <si>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</si>
  <si>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</si>
  <si>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</si>
  <si>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</si>
  <si>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</si>
  <si>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</si>
  <si>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</si>
  <si>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</si>
  <si>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</si>
  <si>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</si>
  <si>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</si>
  <si>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</si>
  <si>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</si>
  <si>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</si>
  <si>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</si>
  <si>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</si>
  <si>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</si>
  <si>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</si>
  <si>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</si>
  <si>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</si>
  <si>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</si>
  <si>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</si>
  <si>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</si>
  <si>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</si>
  <si>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</si>
  <si>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</si>
  <si>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</si>
  <si>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</si>
  <si>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</si>
  <si>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</si>
  <si>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</si>
  <si>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</si>
  <si>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</si>
  <si>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</si>
  <si>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</si>
  <si>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</si>
  <si>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</si>
  <si>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</si>
  <si>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</si>
  <si>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</si>
  <si>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</si>
  <si>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</si>
  <si>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</si>
  <si>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</si>
  <si>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</si>
  <si>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</si>
  <si>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</si>
  <si>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</si>
  <si>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</si>
  <si>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</si>
  <si>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</si>
  <si>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</si>
  <si>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</si>
  <si>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</si>
  <si>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</si>
  <si>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</si>
  <si>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</si>
  <si>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</si>
  <si>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</si>
  <si>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</si>
  <si>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</si>
  <si>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</si>
  <si>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</si>
  <si>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</si>
  <si>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</si>
  <si>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</si>
  <si>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</si>
  <si>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</si>
  <si>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</si>
  <si>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</si>
  <si>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</si>
  <si>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</si>
  <si>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</si>
  <si>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</si>
  <si>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</si>
  <si>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</si>
  <si>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</si>
  <si>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</si>
  <si>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</si>
  <si>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</si>
  <si>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</si>
  <si>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</si>
  <si>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</si>
  <si>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</si>
  <si>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</si>
  <si>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</si>
  <si>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</si>
  <si>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</si>
  <si>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</si>
  <si>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</si>
  <si>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</si>
  <si>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</si>
  <si>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</si>
  <si>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</si>
  <si>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</si>
  <si>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</si>
  <si>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</si>
  <si>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</si>
  <si>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</si>
  <si>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</si>
  <si>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</si>
  <si>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</si>
  <si>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</si>
  <si>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</si>
  <si>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</si>
  <si>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</si>
  <si>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</si>
  <si>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</si>
  <si>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</si>
  <si>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</si>
  <si>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</si>
  <si>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</si>
  <si>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</si>
  <si>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</si>
  <si>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</si>
  <si>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</si>
  <si>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</si>
  <si>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</si>
  <si>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</si>
  <si>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</si>
  <si>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</si>
  <si>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</si>
  <si>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</si>
  <si>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</si>
  <si>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</si>
  <si>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</si>
  <si>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</si>
  <si>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</si>
  <si>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</si>
  <si>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</si>
  <si>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</si>
  <si>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</si>
  <si>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</si>
  <si>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</si>
  <si>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</si>
  <si>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</si>
  <si>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</si>
  <si>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</si>
  <si>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</si>
  <si>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</si>
  <si>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</si>
  <si>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</si>
  <si>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</si>
  <si>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</si>
  <si>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</si>
  <si>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</si>
  <si>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</si>
  <si>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</si>
  <si>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</si>
  <si>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</si>
  <si>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</si>
  <si>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</si>
  <si>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</si>
  <si>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</si>
  <si>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</si>
  <si>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</si>
  <si>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</si>
  <si>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</si>
  <si>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</si>
  <si>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</si>
  <si>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</si>
  <si>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</si>
  <si>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</si>
  <si>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</si>
  <si>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</si>
  <si>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</si>
  <si>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</si>
  <si>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</si>
  <si>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</si>
  <si>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</si>
  <si>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</si>
  <si>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</si>
  <si>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</si>
  <si>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</si>
  <si>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</si>
  <si>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</si>
  <si>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</si>
  <si>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</si>
  <si>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</si>
  <si>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</si>
  <si>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</si>
  <si>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</si>
  <si>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</si>
  <si>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</si>
  <si>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</si>
  <si>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</si>
  <si>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</si>
  <si>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</si>
  <si>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</si>
  <si>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</si>
  <si>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</si>
  <si>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</si>
  <si>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</si>
  <si>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</si>
  <si>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</si>
  <si>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</si>
  <si>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</si>
  <si>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</si>
  <si>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</si>
  <si>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</si>
  <si>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</si>
  <si>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</si>
  <si>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</si>
  <si>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</si>
  <si>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</si>
  <si>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</si>
  <si>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</si>
  <si>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</si>
  <si>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</si>
  <si>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</si>
  <si>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</si>
  <si>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</si>
  <si>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</si>
  <si>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</si>
  <si>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</si>
  <si>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</si>
  <si>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</si>
  <si>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</si>
  <si>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</si>
  <si>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</si>
  <si>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</si>
  <si>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</si>
  <si>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</si>
  <si>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</si>
  <si>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</si>
  <si>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</si>
  <si>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</si>
  <si>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</si>
  <si>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</si>
  <si>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</si>
  <si>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</si>
  <si>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</si>
  <si>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</si>
  <si>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</si>
  <si>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</si>
  <si>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</si>
  <si>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</si>
  <si>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</si>
  <si>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</si>
  <si>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</si>
  <si>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</si>
  <si>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</si>
  <si>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</si>
  <si>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</si>
  <si>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</si>
  <si>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</si>
  <si>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</si>
  <si>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</si>
  <si>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</si>
  <si>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</si>
  <si>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</si>
  <si>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</si>
  <si>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</si>
  <si>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</si>
  <si>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</si>
  <si>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</si>
  <si>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</si>
  <si>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</si>
  <si>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</si>
  <si>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</si>
  <si>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</si>
  <si>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</si>
  <si>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</si>
  <si>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</si>
  <si>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</si>
  <si>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</si>
  <si>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</si>
  <si>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</si>
  <si>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</si>
  <si>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</si>
  <si>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</si>
  <si>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</si>
  <si>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</si>
  <si>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</si>
  <si>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</si>
  <si>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</si>
  <si>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</si>
  <si>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</si>
  <si>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</si>
  <si>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</si>
  <si>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</si>
  <si>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</si>
  <si>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</si>
  <si>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</si>
  <si>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</si>
  <si>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</si>
  <si>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</si>
  <si>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</si>
  <si>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</si>
  <si>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</si>
  <si>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</si>
  <si>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</si>
  <si>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</si>
  <si>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</si>
  <si>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</si>
  <si>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</si>
  <si>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</si>
  <si>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</si>
  <si>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</si>
  <si>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</si>
  <si>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</si>
  <si>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</si>
  <si>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</si>
  <si>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</si>
  <si>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</si>
  <si>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</si>
  <si>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</si>
  <si>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</si>
  <si>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</si>
  <si>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</si>
  <si>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</si>
  <si>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</si>
  <si>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</si>
  <si>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</si>
  <si>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</si>
  <si>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</si>
  <si>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</si>
  <si>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</si>
  <si>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</si>
  <si>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</si>
  <si>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</si>
  <si>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</si>
  <si>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</si>
  <si>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</si>
  <si>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</si>
  <si>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</si>
  <si>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</si>
  <si>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</si>
  <si>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</si>
  <si>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</si>
  <si>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</si>
  <si>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</si>
  <si>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</si>
  <si>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</si>
  <si>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</si>
  <si>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</si>
  <si>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</si>
  <si>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</si>
  <si>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</si>
  <si>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</si>
  <si>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</si>
  <si>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</si>
  <si>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</si>
  <si>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</si>
  <si>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</si>
  <si>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</si>
  <si>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</si>
  <si>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</si>
  <si>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</si>
  <si>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</si>
  <si>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</si>
  <si>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</si>
  <si>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</si>
  <si>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</si>
  <si>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</si>
  <si>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</si>
  <si>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</si>
  <si>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</si>
  <si>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</si>
  <si>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</si>
  <si>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</si>
  <si>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</si>
  <si>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</si>
  <si>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</si>
  <si>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</si>
  <si>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</si>
  <si>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</si>
  <si>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</si>
  <si>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</si>
  <si>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</si>
  <si>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</si>
  <si>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</si>
  <si>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</si>
  <si>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</si>
  <si>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</si>
  <si>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</si>
  <si>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</si>
  <si>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</si>
  <si>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</si>
  <si>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</si>
  <si>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</si>
  <si>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</si>
  <si>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</si>
  <si>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</si>
  <si>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</si>
  <si>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</si>
  <si>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</si>
  <si>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</si>
  <si>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</si>
  <si>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</si>
  <si>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</si>
  <si>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</si>
  <si>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</si>
  <si>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</si>
  <si>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</si>
  <si>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</si>
  <si>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</si>
  <si>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</si>
  <si>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</si>
  <si>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</si>
  <si>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</si>
  <si>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</si>
  <si>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</si>
  <si>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</si>
  <si>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</si>
  <si>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</si>
  <si>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</si>
  <si>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</si>
  <si>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</si>
  <si>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</si>
  <si>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</si>
  <si>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</si>
  <si>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</si>
  <si>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</si>
  <si>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</si>
  <si>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</si>
  <si>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</si>
  <si>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</si>
  <si>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</si>
  <si>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</si>
  <si>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</si>
  <si>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</si>
  <si>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</si>
  <si>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</si>
  <si>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</si>
  <si>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</si>
  <si>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</si>
  <si>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</si>
  <si>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</si>
  <si>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</si>
  <si>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</si>
  <si>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</si>
  <si>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</si>
  <si>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</si>
  <si>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</si>
  <si>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</si>
  <si>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</si>
  <si>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</si>
  <si>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</si>
  <si>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</si>
  <si>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</si>
  <si>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</si>
  <si>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</si>
  <si>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</si>
  <si>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</si>
  <si>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</si>
  <si>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</si>
  <si>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</si>
  <si>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</si>
  <si>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</si>
  <si>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</si>
  <si>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</si>
  <si>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</si>
  <si>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</si>
  <si>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</si>
  <si>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</si>
  <si>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</si>
  <si>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</si>
  <si>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</si>
  <si>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</si>
  <si>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</si>
  <si>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</si>
  <si>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</si>
  <si>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</si>
  <si>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</si>
  <si>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</si>
  <si>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</si>
  <si>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</si>
  <si>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</si>
  <si>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</si>
  <si>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</si>
  <si>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</si>
  <si>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</si>
  <si>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</si>
  <si>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</si>
  <si>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</si>
  <si>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</si>
  <si>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</si>
  <si>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</si>
  <si>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</si>
  <si>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</si>
  <si>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</si>
  <si>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</si>
  <si>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</si>
  <si>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</si>
  <si>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</si>
  <si>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</si>
  <si>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</si>
  <si>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</si>
  <si>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</si>
  <si>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</si>
  <si>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</si>
  <si>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</si>
  <si>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</si>
  <si>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</si>
  <si>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</si>
  <si>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</si>
  <si>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</si>
  <si>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</si>
  <si>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</si>
  <si>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</si>
  <si>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</si>
  <si>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</si>
  <si>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</si>
  <si>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</si>
  <si>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</si>
  <si>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</si>
  <si>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</si>
  <si>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</si>
  <si>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</si>
  <si>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</si>
  <si>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</si>
  <si>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</si>
  <si>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</si>
  <si>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</si>
  <si>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</si>
  <si>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</si>
  <si>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</si>
  <si>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</si>
  <si>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</si>
  <si>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</si>
  <si>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</si>
  <si>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</si>
  <si>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</si>
  <si>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</si>
  <si>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</si>
  <si>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</si>
  <si>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</si>
  <si>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</si>
  <si>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</si>
  <si>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</si>
  <si>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</si>
  <si>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</si>
  <si>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</si>
  <si>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</si>
  <si>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</si>
  <si>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</si>
  <si>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</si>
  <si>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</si>
  <si>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</si>
  <si>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</si>
  <si>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</si>
  <si>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</si>
  <si>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</si>
  <si>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</si>
  <si>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</si>
  <si>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</si>
  <si>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</si>
  <si>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</si>
  <si>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</si>
  <si>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</si>
  <si>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</si>
  <si>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</si>
  <si>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</si>
  <si>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</si>
  <si>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</si>
  <si>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</si>
  <si>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</si>
  <si>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</si>
  <si>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</si>
  <si>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</si>
  <si>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</si>
  <si>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</si>
  <si>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</si>
  <si>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</si>
  <si>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</si>
  <si>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</si>
  <si>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</si>
  <si>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</si>
  <si>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</si>
  <si>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</si>
  <si>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</si>
  <si>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</si>
  <si>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</si>
  <si>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</si>
  <si>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</si>
  <si>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</si>
  <si>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</si>
  <si>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</si>
  <si>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</si>
  <si>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</si>
  <si>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</si>
  <si>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</si>
  <si>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</si>
  <si>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</si>
  <si>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</si>
  <si>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</si>
  <si>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</si>
  <si>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</si>
  <si>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</si>
  <si>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</si>
  <si>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</si>
  <si>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</si>
  <si>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</si>
  <si>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</si>
  <si>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</si>
  <si>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</si>
  <si>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</si>
  <si>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</si>
  <si>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</si>
  <si>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</si>
  <si>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</si>
  <si>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</si>
  <si>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</si>
  <si>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</si>
  <si>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</si>
  <si>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</si>
  <si>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</si>
  <si>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</si>
  <si>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</si>
  <si>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</si>
  <si>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</si>
  <si>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</si>
  <si>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</si>
  <si>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</si>
  <si>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</si>
  <si>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</si>
  <si>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</si>
  <si>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</si>
  <si>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</si>
  <si>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</si>
  <si>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</si>
  <si>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</si>
  <si>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</si>
  <si>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</si>
  <si>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</si>
  <si>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</si>
  <si>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</si>
  <si>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</si>
  <si>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</si>
  <si>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</si>
  <si>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</si>
  <si>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</si>
  <si>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</si>
  <si>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</si>
  <si>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</si>
  <si>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</si>
  <si>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</si>
  <si>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</si>
  <si>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</si>
  <si>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</si>
  <si>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</si>
  <si>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</si>
  <si>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</si>
  <si>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</si>
  <si>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</si>
  <si>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</si>
  <si>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</si>
  <si>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</si>
  <si>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</si>
  <si>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</si>
  <si>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</si>
  <si>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</si>
  <si>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</si>
  <si>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</si>
  <si>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</si>
  <si>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</si>
  <si>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</si>
  <si>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</si>
  <si>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</si>
  <si>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</si>
  <si>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</si>
  <si>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</si>
  <si>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</si>
  <si>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</si>
  <si>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</si>
  <si>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</si>
  <si>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</si>
  <si>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</si>
  <si>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</si>
  <si>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</si>
  <si>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</si>
  <si>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</si>
  <si>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</si>
  <si>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</si>
  <si>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</si>
  <si>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</si>
  <si>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</si>
  <si>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</si>
  <si>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</si>
  <si>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</si>
  <si>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</si>
  <si>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</si>
  <si>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</si>
  <si>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</si>
  <si>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</si>
  <si>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</si>
  <si>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</si>
  <si>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</si>
  <si>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</si>
  <si>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</si>
  <si>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</si>
  <si>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</si>
  <si>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</si>
  <si>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</si>
  <si>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</si>
  <si>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</si>
  <si>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</si>
  <si>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</si>
  <si>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</si>
  <si>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</si>
  <si>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</si>
  <si>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</si>
  <si>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</si>
  <si>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</si>
  <si>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</si>
  <si>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</si>
  <si>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</si>
  <si>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</si>
  <si>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</si>
  <si>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</si>
  <si>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</si>
  <si>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</si>
  <si>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</si>
  <si>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</si>
  <si>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</si>
  <si>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</si>
  <si>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</si>
  <si>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</si>
  <si>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</si>
  <si>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</si>
  <si>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</si>
  <si>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</si>
  <si>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</si>
  <si>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</si>
  <si>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</si>
  <si>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</si>
  <si>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</si>
  <si>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</si>
  <si>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</si>
  <si>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</si>
  <si>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</si>
  <si>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</si>
  <si>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</si>
  <si>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</si>
  <si>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</si>
  <si>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</si>
  <si>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</si>
  <si>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</si>
  <si>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</si>
  <si>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</si>
  <si>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</si>
  <si>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</si>
  <si>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</si>
  <si>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</si>
  <si>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</si>
  <si>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</si>
  <si>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</si>
  <si>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</si>
  <si>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</si>
  <si>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</si>
  <si>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</si>
  <si>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</si>
  <si>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</si>
  <si>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</si>
  <si>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</si>
  <si>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</si>
  <si>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</si>
  <si>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</si>
  <si>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</si>
  <si>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</si>
  <si>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</si>
  <si>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</si>
  <si>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</si>
  <si>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</si>
  <si>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</si>
  <si>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</si>
  <si>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</si>
  <si>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</si>
  <si>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</si>
  <si>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</si>
  <si>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</si>
  <si>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</si>
  <si>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</si>
  <si>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</si>
  <si>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</si>
  <si>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</si>
  <si>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</si>
  <si>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</si>
  <si>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</si>
  <si>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</si>
  <si>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</si>
  <si>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</si>
  <si>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</si>
  <si>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</si>
  <si>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</si>
  <si>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</si>
  <si>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</si>
  <si>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</si>
  <si>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</si>
  <si>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</si>
  <si>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</si>
  <si>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</si>
  <si>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</si>
  <si>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</si>
  <si>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</si>
  <si>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</si>
  <si>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</si>
  <si>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</si>
  <si>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</si>
  <si>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</si>
  <si>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</si>
  <si>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</si>
  <si>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</si>
  <si>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</si>
  <si>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</si>
  <si>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</si>
  <si>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</si>
  <si>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</si>
  <si>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</si>
  <si>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</si>
  <si>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</si>
  <si>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</si>
  <si>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</si>
  <si>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</si>
  <si>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</si>
  <si>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</si>
  <si>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</si>
  <si>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</si>
  <si>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</si>
  <si>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</si>
  <si>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</si>
  <si>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</si>
  <si>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</si>
  <si>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</si>
  <si>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</si>
  <si>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</si>
  <si>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</si>
  <si>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</si>
  <si>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</si>
  <si>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</si>
  <si>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</si>
  <si>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</si>
  <si>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</si>
  <si>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</si>
  <si>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</si>
  <si>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</si>
  <si>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</si>
  <si>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</si>
  <si>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</si>
  <si>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</si>
  <si>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</si>
  <si>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</si>
  <si>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</si>
  <si>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</si>
  <si>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</si>
  <si>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</si>
  <si>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</si>
  <si>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</si>
  <si>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</si>
  <si>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</si>
  <si>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</si>
  <si>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</si>
  <si>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</si>
  <si>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</si>
  <si>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</si>
  <si>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</si>
  <si>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</si>
  <si>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</si>
  <si>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</si>
  <si>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</si>
  <si>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</si>
  <si>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</si>
  <si>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</si>
  <si>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</si>
  <si>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</si>
  <si>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</si>
  <si>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</si>
  <si>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</si>
  <si>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</si>
  <si>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</si>
  <si>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</si>
  <si>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</si>
  <si>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</si>
  <si>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</si>
  <si>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</si>
  <si>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</si>
  <si>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</si>
  <si>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</si>
  <si>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</si>
  <si>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</si>
  <si>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</si>
  <si>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</si>
  <si>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</si>
  <si>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</si>
  <si>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</si>
  <si>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</si>
  <si>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</si>
  <si>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</si>
  <si>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</si>
  <si>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</si>
  <si>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</si>
  <si>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</si>
  <si>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</si>
  <si>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</si>
  <si>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</si>
  <si>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</si>
  <si>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</si>
  <si>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</si>
  <si>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</si>
  <si>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</si>
  <si>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</si>
  <si>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</si>
  <si>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</si>
  <si>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</si>
  <si>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</si>
  <si>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</si>
  <si>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</si>
  <si>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</si>
  <si>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</si>
  <si>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</si>
  <si>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</si>
  <si>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</si>
  <si>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</si>
  <si>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</si>
  <si>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</si>
  <si>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</si>
  <si>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</si>
  <si>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</si>
  <si>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</si>
  <si>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</si>
  <si>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</si>
  <si>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</si>
  <si>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</si>
  <si>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</si>
  <si>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</si>
  <si>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</si>
  <si>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</si>
  <si>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</si>
  <si>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</si>
  <si>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</si>
  <si>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</si>
  <si>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</si>
  <si>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</si>
  <si>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</si>
  <si>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</si>
  <si>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</si>
  <si>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</si>
  <si>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</si>
  <si>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</si>
  <si>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</si>
  <si>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</si>
  <si>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</si>
  <si>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</si>
  <si>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</si>
  <si>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</si>
  <si>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</si>
  <si>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</si>
  <si>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</si>
  <si>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</si>
  <si>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</si>
  <si>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</si>
  <si>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</si>
  <si>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</si>
  <si>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</si>
  <si>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</si>
  <si>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</si>
  <si>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</si>
  <si>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</si>
  <si>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</si>
  <si>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</si>
  <si>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</si>
  <si>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</si>
  <si>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</si>
  <si>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</si>
  <si>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</si>
  <si>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</si>
  <si>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</si>
  <si>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</si>
  <si>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</si>
  <si>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</si>
  <si>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</si>
  <si>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</si>
  <si>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</si>
  <si>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</si>
  <si>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</si>
  <si>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</si>
  <si>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</si>
  <si>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</si>
  <si>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</si>
  <si>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</si>
  <si>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</si>
  <si>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</si>
  <si>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</si>
  <si>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</si>
  <si>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</si>
  <si>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</si>
  <si>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</si>
  <si>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</si>
  <si>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</si>
  <si>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</si>
  <si>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</si>
  <si>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</si>
  <si>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</si>
  <si>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</si>
  <si>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</si>
  <si>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</si>
  <si>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</si>
  <si>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</si>
  <si>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</si>
  <si>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</si>
  <si>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</si>
  <si>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</si>
  <si>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</si>
  <si>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</si>
  <si>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</si>
  <si>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</si>
  <si>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</si>
  <si>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</si>
  <si>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</si>
  <si>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</si>
  <si>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</si>
  <si>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</si>
  <si>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</si>
  <si>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</si>
  <si>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</si>
  <si>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</si>
  <si>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</si>
  <si>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</si>
  <si>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</si>
  <si>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</si>
  <si>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</si>
  <si>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</si>
  <si>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</si>
  <si>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</si>
  <si>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</si>
  <si>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</si>
  <si>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</si>
  <si>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</si>
  <si>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</si>
  <si>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</si>
  <si>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</si>
  <si>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</si>
  <si>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</si>
  <si>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</si>
  <si>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</si>
  <si>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</si>
  <si>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</si>
  <si>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</si>
  <si>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</si>
  <si>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</si>
  <si>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</si>
  <si>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</si>
  <si>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</si>
  <si>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</si>
  <si>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</si>
  <si>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</si>
  <si>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</si>
  <si>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</si>
  <si>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</si>
  <si>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</si>
  <si>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</si>
  <si>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</si>
  <si>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</si>
  <si>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</si>
  <si>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</si>
  <si>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</si>
  <si>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</si>
  <si>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</si>
  <si>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</si>
  <si>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</si>
  <si>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</si>
  <si>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</si>
  <si>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</si>
  <si>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</si>
  <si>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</si>
  <si>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</si>
  <si>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</si>
  <si>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</si>
  <si>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</si>
  <si>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</si>
  <si>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</si>
  <si>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</si>
  <si>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</si>
  <si>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</si>
  <si>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</si>
  <si>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</si>
  <si>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</si>
  <si>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</si>
  <si>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</si>
  <si>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</si>
  <si>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</si>
  <si>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</si>
  <si>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</si>
  <si>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</si>
  <si>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</si>
  <si>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</si>
  <si>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</si>
  <si>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</si>
  <si>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</si>
  <si>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</si>
  <si>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</si>
  <si>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</si>
  <si>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</si>
  <si>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</si>
  <si>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</si>
  <si>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</si>
  <si>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</si>
  <si>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</si>
  <si>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</si>
  <si>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</si>
  <si>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</si>
  <si>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</si>
  <si>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</si>
  <si>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</si>
  <si>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</si>
  <si>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</si>
  <si>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</si>
  <si>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</si>
  <si>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</si>
  <si>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</si>
  <si>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</si>
  <si>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</si>
  <si>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</si>
  <si>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</si>
  <si>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</si>
  <si>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</si>
  <si>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</si>
  <si>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</si>
  <si>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</si>
  <si>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</si>
  <si>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</si>
  <si>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</si>
  <si>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</si>
  <si>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</si>
  <si>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</si>
  <si>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</si>
  <si>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</si>
  <si>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</si>
  <si>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</si>
  <si>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</si>
  <si>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</si>
  <si>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</si>
  <si>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</si>
  <si>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</si>
  <si>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</si>
  <si>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</si>
  <si>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</si>
  <si>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</si>
  <si>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</si>
  <si>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</si>
  <si>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</si>
  <si>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</si>
  <si>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</si>
  <si>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</si>
  <si>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</si>
  <si>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</si>
  <si>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</si>
  <si>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</si>
  <si>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</si>
  <si>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</si>
  <si>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</si>
  <si>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</si>
  <si>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</si>
  <si>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</si>
  <si>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</si>
  <si>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</si>
  <si>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</si>
  <si>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</si>
  <si>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</si>
  <si>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</si>
  <si>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</si>
  <si>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</si>
  <si>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</si>
  <si>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</si>
  <si>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</si>
  <si>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</si>
  <si>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</si>
  <si>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</si>
  <si>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</si>
  <si>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</si>
  <si>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</si>
  <si>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</si>
  <si>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</si>
  <si>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</si>
  <si>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</si>
  <si>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</si>
  <si>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</si>
  <si>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</si>
  <si>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</si>
  <si>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</si>
  <si>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</si>
  <si>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</si>
  <si>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</si>
  <si>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</si>
  <si>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</si>
  <si>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</si>
  <si>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</si>
  <si>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</si>
  <si>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</si>
  <si>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</si>
  <si>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</si>
  <si>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</si>
  <si>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</si>
  <si>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</si>
  <si>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</si>
  <si>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</si>
  <si>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</si>
  <si>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</si>
  <si>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</si>
  <si>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</si>
  <si>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</si>
  <si>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</si>
  <si>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</si>
  <si>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</si>
  <si>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</si>
  <si>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</si>
  <si>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</si>
  <si>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</si>
  <si>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</si>
  <si>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</si>
  <si>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</si>
  <si>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</si>
  <si>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</si>
  <si>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</si>
  <si>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</si>
  <si>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</si>
  <si>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</si>
  <si>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</si>
  <si>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</si>
  <si>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</si>
  <si>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</si>
  <si>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</si>
  <si>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</si>
  <si>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</si>
  <si>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</si>
  <si>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</si>
  <si>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</si>
  <si>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</si>
  <si>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</si>
  <si>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</si>
  <si>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</si>
  <si>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</si>
  <si>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</si>
  <si>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</si>
  <si>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</si>
  <si>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</si>
  <si>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</si>
  <si>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</si>
  <si>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</si>
  <si>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</si>
  <si>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</si>
  <si>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</si>
  <si>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</si>
  <si>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</si>
  <si>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</si>
  <si>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</si>
  <si>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</si>
  <si>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</si>
  <si>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</si>
  <si>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</si>
  <si>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</si>
  <si>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</si>
  <si>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</si>
  <si>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</si>
  <si>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</si>
  <si>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</si>
  <si>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</si>
  <si>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</si>
  <si>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</si>
  <si>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</si>
  <si>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</si>
  <si>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</si>
  <si>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</si>
  <si>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</si>
  <si>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</si>
  <si>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</si>
  <si>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</si>
  <si>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</si>
  <si>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</si>
  <si>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</si>
  <si>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</si>
  <si>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</si>
  <si>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</si>
  <si>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</si>
  <si>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</si>
  <si>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</si>
  <si>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</si>
  <si>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</si>
  <si>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</si>
  <si>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</si>
  <si>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</si>
  <si>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</si>
  <si>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</si>
  <si>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</si>
  <si>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</si>
  <si>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</si>
  <si>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</si>
  <si>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</si>
  <si>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</si>
  <si>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</si>
  <si>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</si>
  <si>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</si>
  <si>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</si>
  <si>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</si>
  <si>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</si>
  <si>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</si>
  <si>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</si>
  <si>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</si>
  <si>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</si>
  <si>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</si>
  <si>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</si>
  <si>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</si>
  <si>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</si>
  <si>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</si>
  <si>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</si>
  <si>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</si>
  <si>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</si>
  <si>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</si>
  <si>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</si>
  <si>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</si>
  <si>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</si>
  <si>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</si>
  <si>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</si>
  <si>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</si>
  <si>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</si>
  <si>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</si>
  <si>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</si>
  <si>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</si>
  <si>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</si>
  <si>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</si>
  <si>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</si>
  <si>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</si>
  <si>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</si>
  <si>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</si>
  <si>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</si>
  <si>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</si>
  <si>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</si>
  <si>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</si>
  <si>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</si>
  <si>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</si>
  <si>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</si>
  <si>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</si>
  <si>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</si>
  <si>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</si>
  <si>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</si>
  <si>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</si>
  <si>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</si>
  <si>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</si>
  <si>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</si>
  <si>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</si>
  <si>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</si>
  <si>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</si>
  <si>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</si>
  <si>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</si>
  <si>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</si>
  <si>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</si>
  <si>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</si>
  <si>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</si>
  <si>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</si>
  <si>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</si>
  <si>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</si>
  <si>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</si>
  <si>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</si>
  <si>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</si>
  <si>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</si>
  <si>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</si>
  <si>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</si>
  <si>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</si>
  <si>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</si>
  <si>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</si>
  <si>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</si>
  <si>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</si>
  <si>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</si>
  <si>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</si>
  <si>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</si>
  <si>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</si>
  <si>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</si>
  <si>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</si>
  <si>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</si>
  <si>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</si>
  <si>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</si>
  <si>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</si>
  <si>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</si>
  <si>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</si>
  <si>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</si>
  <si>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</si>
  <si>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</si>
  <si>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</si>
  <si>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</si>
  <si>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</si>
  <si>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</si>
  <si>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</si>
  <si>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</si>
  <si>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</si>
  <si>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</si>
  <si>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</si>
  <si>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</si>
  <si>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</si>
  <si>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</si>
  <si>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</si>
  <si>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</si>
  <si>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</si>
  <si>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</si>
  <si>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</si>
  <si>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</si>
  <si>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</si>
  <si>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</si>
  <si>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</si>
  <si>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</si>
  <si>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</si>
  <si>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</si>
  <si>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</si>
  <si>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</si>
  <si>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</si>
  <si>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</si>
  <si>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</si>
  <si>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</si>
  <si>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</si>
  <si>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</si>
  <si>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</si>
  <si>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</si>
  <si>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</si>
  <si>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</si>
  <si>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</si>
  <si>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</si>
  <si>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</si>
  <si>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</si>
  <si>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</si>
  <si>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</si>
  <si>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</si>
  <si>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</si>
  <si>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</si>
  <si>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</si>
  <si>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</si>
  <si>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</si>
  <si>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</si>
  <si>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</si>
  <si>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</si>
  <si>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</si>
  <si>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</si>
  <si>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</si>
  <si>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</si>
  <si>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</si>
  <si>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</si>
  <si>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</si>
  <si>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</si>
  <si>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</si>
  <si>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</si>
  <si>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</si>
  <si>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</si>
  <si>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</si>
  <si>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</si>
  <si>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</si>
  <si>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</si>
  <si>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</si>
  <si>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</si>
  <si>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</si>
  <si>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</si>
  <si>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</si>
  <si>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</si>
  <si>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</si>
  <si>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</si>
  <si>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</si>
  <si>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</si>
  <si>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</si>
  <si>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</si>
  <si>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</si>
  <si>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</si>
  <si>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</si>
  <si>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</si>
  <si>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</si>
  <si>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</si>
  <si>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</si>
  <si>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</si>
  <si>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</si>
  <si>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</si>
  <si>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</si>
  <si>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</si>
  <si>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</si>
  <si>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</si>
  <si>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</si>
  <si>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</si>
  <si>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</si>
  <si>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</si>
  <si>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</si>
  <si>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</si>
  <si>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</si>
  <si>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</si>
  <si>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</si>
  <si>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</si>
  <si>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</si>
  <si>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</si>
  <si>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</si>
  <si>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</si>
  <si>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</si>
  <si>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</si>
  <si>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</si>
  <si>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</si>
  <si>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</si>
  <si>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</si>
  <si>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</si>
  <si>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</si>
  <si>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</si>
  <si>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</si>
  <si>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</si>
  <si>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</si>
  <si>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</si>
  <si>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</si>
  <si>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</si>
  <si>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</si>
  <si>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</si>
  <si>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</si>
  <si>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</si>
  <si>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</si>
  <si>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</si>
  <si>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</si>
  <si>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</si>
  <si>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</si>
  <si>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</si>
  <si>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</si>
  <si>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</si>
  <si>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</si>
  <si>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</si>
  <si>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</si>
  <si>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</si>
  <si>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</si>
  <si>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</si>
  <si>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</si>
  <si>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</si>
  <si>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</si>
  <si>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</si>
  <si>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</si>
  <si>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</si>
  <si>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</si>
  <si>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</si>
  <si>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</si>
  <si>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</si>
  <si>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</si>
  <si>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</si>
  <si>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</si>
  <si>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</si>
  <si>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</si>
  <si>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</si>
  <si>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</si>
  <si>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</si>
  <si>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</si>
  <si>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</si>
  <si>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</si>
  <si>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</si>
  <si>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</si>
  <si>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</si>
  <si>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</si>
  <si>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</si>
  <si>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</si>
  <si>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</si>
  <si>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</si>
  <si>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</si>
  <si>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</si>
  <si>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</si>
  <si>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</si>
  <si>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</si>
  <si>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</si>
  <si>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</si>
  <si>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</si>
  <si>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</si>
  <si>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</si>
  <si>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</si>
  <si>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</si>
  <si>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</si>
  <si>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</si>
  <si>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</si>
  <si>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</si>
  <si>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</si>
  <si>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</si>
  <si>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</si>
  <si>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</si>
  <si>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</si>
  <si>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</si>
  <si>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</si>
  <si>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</si>
  <si>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</si>
  <si>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</si>
  <si>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</si>
  <si>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</si>
  <si>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</si>
  <si>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</si>
  <si>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</si>
  <si>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</si>
  <si>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</si>
  <si>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</si>
  <si>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</si>
  <si>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</si>
  <si>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</si>
  <si>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</si>
  <si>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</si>
  <si>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</si>
  <si>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</si>
  <si>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</si>
  <si>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</si>
  <si>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</si>
  <si>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</si>
  <si>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</si>
  <si>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</si>
  <si>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</si>
  <si>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</si>
  <si>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</si>
  <si>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</si>
  <si>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</si>
  <si>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</si>
  <si>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</si>
  <si>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</si>
  <si>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</si>
  <si>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</si>
  <si>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</si>
  <si>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</si>
  <si>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</si>
  <si>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</si>
  <si>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</si>
  <si>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</si>
  <si>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</si>
  <si>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</si>
  <si>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</si>
  <si>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</si>
  <si>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</si>
  <si>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</si>
  <si>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</si>
  <si>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</si>
  <si>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</si>
  <si>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</si>
  <si>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</si>
  <si>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</si>
  <si>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</si>
  <si>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</si>
  <si>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</si>
  <si>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</si>
  <si>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</si>
  <si>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</si>
  <si>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</si>
  <si>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</si>
  <si>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</si>
  <si>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</si>
  <si>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</si>
  <si>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</si>
  <si>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</si>
  <si>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</si>
  <si>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</si>
  <si>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</si>
  <si>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</si>
  <si>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</si>
  <si>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</si>
  <si>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</si>
  <si>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</si>
  <si>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</si>
  <si>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</si>
  <si>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</si>
  <si>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</si>
  <si>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</si>
  <si>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</si>
  <si>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</si>
  <si>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</si>
  <si>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</si>
  <si>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</si>
  <si>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</si>
  <si>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</si>
  <si>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</si>
  <si>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</si>
  <si>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</si>
  <si>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</si>
  <si>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</si>
  <si>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</si>
  <si>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</si>
  <si>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</si>
  <si>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</si>
  <si>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</si>
  <si>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</si>
  <si>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</si>
  <si>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</si>
  <si>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</si>
  <si>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</si>
  <si>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</si>
  <si>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</si>
  <si>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</si>
  <si>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</si>
  <si>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</si>
  <si>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</si>
  <si>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</si>
  <si>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</si>
  <si>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</si>
  <si>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</si>
  <si>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</si>
  <si>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</si>
  <si>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</si>
  <si>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</si>
  <si>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</si>
  <si>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</si>
  <si>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</si>
  <si>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</si>
  <si>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</si>
  <si>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</si>
  <si>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</si>
  <si>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</si>
  <si>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</si>
  <si>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</si>
  <si>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</si>
  <si>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</si>
  <si>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</si>
  <si>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</si>
  <si>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</si>
  <si>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</si>
  <si>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</si>
  <si>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</si>
  <si>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</si>
  <si>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</si>
  <si>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</si>
  <si>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</si>
  <si>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</si>
  <si>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</si>
  <si>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</si>
  <si>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</si>
  <si>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</si>
  <si>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</si>
  <si>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</si>
  <si>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</si>
  <si>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</si>
  <si>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</si>
  <si>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</si>
  <si>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</si>
  <si>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</si>
  <si>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</si>
  <si>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</si>
  <si>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</si>
  <si>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</si>
  <si>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</si>
  <si>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</si>
  <si>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</si>
  <si>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</si>
  <si>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</si>
  <si>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</si>
  <si>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</si>
  <si>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</si>
  <si>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</si>
  <si>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</si>
  <si>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</si>
  <si>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</si>
  <si>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</si>
  <si>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</si>
  <si>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</si>
  <si>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</si>
  <si>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</si>
  <si>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</si>
  <si>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</si>
  <si>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</si>
  <si>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</si>
  <si>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</si>
  <si>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</si>
  <si>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</si>
  <si>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</si>
  <si>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</si>
  <si>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</si>
  <si>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</si>
  <si>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</si>
  <si>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</si>
  <si>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</si>
  <si>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</si>
  <si>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</si>
  <si>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</si>
  <si>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</si>
  <si>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</si>
  <si>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</si>
  <si>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</si>
  <si>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</si>
  <si>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</si>
  <si>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</si>
  <si>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</si>
  <si>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</si>
  <si>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</si>
  <si>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</si>
  <si>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</si>
  <si>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</si>
  <si>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</si>
  <si>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</si>
  <si>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</si>
  <si>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</si>
  <si>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</si>
  <si>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</si>
  <si>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</si>
  <si>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</si>
  <si>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</si>
  <si>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</si>
  <si>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</si>
  <si>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</si>
  <si>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</si>
  <si>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</si>
  <si>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</si>
  <si>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</si>
  <si>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</si>
  <si>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</si>
  <si>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</si>
  <si>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</si>
  <si>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</si>
  <si>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</si>
  <si>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</si>
  <si>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</si>
  <si>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</si>
  <si>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</si>
  <si>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</si>
  <si>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</si>
  <si>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</si>
  <si>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</si>
  <si>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</si>
  <si>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</si>
  <si>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</si>
  <si>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</si>
  <si>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</si>
  <si>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</si>
  <si>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</si>
  <si>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</si>
  <si>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</si>
  <si>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</si>
  <si>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</si>
  <si>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</si>
  <si>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</si>
  <si>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</si>
  <si>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</si>
  <si>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</si>
  <si>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</si>
  <si>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</si>
  <si>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</si>
  <si>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</si>
  <si>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</si>
  <si>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</si>
  <si>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</si>
  <si>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</si>
  <si>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</si>
  <si>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</si>
  <si>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</si>
  <si>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</si>
  <si>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</si>
  <si>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</si>
  <si>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</si>
  <si>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</si>
  <si>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</si>
  <si>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</si>
  <si>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</si>
  <si>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</si>
  <si>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</si>
  <si>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</si>
  <si>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</si>
  <si>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</si>
  <si>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</si>
  <si>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</si>
  <si>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</si>
  <si>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</si>
  <si>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</si>
  <si>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</si>
  <si>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</si>
  <si>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</si>
  <si>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</si>
  <si>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</si>
  <si>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</si>
  <si>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</si>
  <si>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</si>
  <si>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</si>
  <si>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</si>
  <si>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</si>
  <si>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</si>
  <si>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</si>
  <si>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</si>
  <si>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</si>
  <si>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</si>
  <si>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</si>
  <si>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</si>
  <si>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</si>
  <si>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</si>
  <si>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</si>
  <si>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</si>
  <si>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</si>
  <si>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</si>
  <si>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</si>
  <si>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</si>
  <si>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</si>
  <si>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</si>
  <si>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</si>
  <si>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</si>
  <si>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</si>
  <si>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</si>
  <si>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</si>
  <si>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</si>
  <si>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</si>
  <si>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</si>
  <si>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</si>
  <si>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</si>
  <si>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</si>
  <si>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</si>
  <si>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</si>
  <si>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</si>
  <si>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</si>
  <si>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</si>
  <si>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</si>
  <si>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</si>
  <si>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</si>
  <si>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</si>
  <si>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</si>
  <si>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</si>
  <si>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</si>
  <si>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</si>
  <si>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</si>
  <si>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</si>
  <si>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</si>
  <si>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</si>
  <si>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</si>
  <si>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</si>
  <si>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</si>
  <si>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</si>
  <si>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</si>
  <si>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</si>
  <si>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</si>
  <si>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</si>
  <si>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</si>
  <si>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</si>
  <si>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</si>
  <si>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</si>
  <si>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</si>
  <si>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</si>
  <si>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</si>
  <si>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</si>
  <si>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</si>
  <si>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</si>
  <si>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</si>
  <si>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</si>
  <si>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</si>
  <si>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</si>
  <si>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</si>
  <si>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</si>
  <si>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</si>
  <si>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</si>
  <si>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</si>
  <si>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</si>
  <si>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</si>
  <si>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</si>
  <si>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</si>
  <si>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</si>
  <si>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</si>
  <si>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</si>
  <si>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</si>
  <si>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</si>
  <si>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</si>
  <si>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</si>
  <si>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</si>
  <si>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</si>
  <si>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</si>
  <si>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</si>
  <si>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</si>
  <si>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</si>
  <si>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</si>
  <si>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</si>
  <si>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</si>
  <si>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</si>
  <si>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</si>
  <si>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</si>
  <si>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</si>
  <si>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</si>
  <si>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</si>
  <si>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</si>
  <si>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</si>
  <si>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</si>
  <si>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</si>
  <si>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</si>
  <si>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</si>
  <si>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</si>
  <si>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</si>
  <si>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</si>
  <si>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</si>
  <si>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</si>
  <si>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</si>
  <si>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</si>
  <si>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</si>
  <si>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</si>
  <si>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</si>
  <si>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</si>
  <si>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</si>
  <si>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</si>
  <si>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</si>
  <si>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</si>
  <si>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</si>
  <si>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</si>
  <si>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</si>
  <si>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</si>
  <si>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</si>
  <si>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</si>
  <si>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</si>
  <si>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</si>
  <si>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</si>
  <si>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</si>
  <si>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</si>
  <si>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</si>
  <si>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</si>
  <si>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</si>
  <si>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</si>
  <si>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</si>
  <si>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</si>
  <si>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</si>
  <si>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</si>
  <si>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</si>
  <si>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</si>
  <si>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</si>
  <si>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</si>
  <si>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</si>
  <si>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</si>
  <si>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</si>
  <si>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</si>
  <si>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</si>
  <si>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</si>
  <si>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</si>
  <si>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</si>
  <si>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</si>
  <si>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</si>
  <si>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</si>
  <si>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</si>
  <si>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</si>
  <si>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</si>
  <si>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</si>
  <si>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</si>
  <si>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</si>
  <si>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</si>
  <si>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</si>
  <si>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</si>
  <si>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</si>
  <si>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</si>
  <si>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</si>
  <si>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</si>
  <si>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</si>
  <si>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</si>
  <si>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</si>
  <si>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</si>
  <si>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</si>
  <si>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</si>
  <si>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</si>
  <si>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</si>
  <si>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</si>
  <si>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</si>
  <si>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</si>
  <si>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</si>
  <si>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</si>
  <si>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</si>
  <si>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</si>
  <si>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</si>
  <si>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</si>
  <si>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</si>
  <si>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</si>
  <si>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</si>
  <si>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</si>
  <si>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</si>
  <si>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</si>
  <si>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</si>
  <si>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</si>
  <si>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</si>
  <si>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</si>
  <si>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</si>
  <si>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</si>
  <si>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</si>
  <si>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</si>
  <si>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</si>
  <si>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</si>
  <si>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</si>
  <si>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</si>
  <si>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</si>
  <si>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</si>
  <si>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</si>
  <si>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</si>
  <si>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</si>
  <si>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</si>
  <si>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</si>
  <si>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</si>
  <si>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</si>
  <si>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</si>
  <si>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</si>
  <si>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</si>
  <si>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</si>
  <si>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</si>
  <si>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</si>
  <si>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</si>
  <si>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</si>
  <si>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</si>
  <si>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</si>
  <si>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</si>
  <si>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</si>
  <si>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</si>
  <si>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</si>
  <si>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</si>
  <si>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</si>
  <si>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</si>
  <si>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</si>
  <si>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</si>
  <si>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</si>
  <si>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</si>
  <si>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</si>
  <si>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</si>
  <si>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</si>
  <si>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</si>
  <si>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</si>
  <si>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</si>
  <si>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</si>
  <si>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</si>
  <si>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</si>
  <si>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</si>
  <si>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</si>
  <si>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</si>
  <si>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</si>
  <si>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</si>
  <si>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</si>
  <si>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</si>
  <si>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</si>
  <si>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</si>
  <si>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</si>
  <si>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</si>
  <si>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</si>
  <si>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</si>
  <si>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</si>
  <si>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</si>
  <si>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</si>
  <si>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</si>
  <si>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</si>
  <si>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</si>
  <si>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</si>
  <si>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</si>
  <si>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</si>
  <si>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</si>
  <si>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</si>
  <si>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</si>
  <si>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</si>
  <si>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</si>
  <si>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</si>
  <si>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</si>
  <si>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</si>
  <si>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</si>
  <si>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</si>
  <si>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</si>
  <si>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</si>
  <si>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</si>
  <si>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</si>
  <si>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</si>
  <si>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</si>
  <si>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</si>
  <si>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</si>
  <si>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</si>
  <si>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</si>
  <si>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</si>
  <si>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</si>
  <si>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</si>
  <si>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</si>
  <si>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</si>
  <si>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</si>
  <si>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</si>
  <si>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</si>
  <si>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</si>
  <si>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</si>
  <si>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</si>
  <si>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</si>
  <si>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</si>
  <si>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</si>
  <si>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</si>
  <si>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</si>
  <si>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</si>
  <si>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</si>
  <si>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</si>
  <si>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</si>
  <si>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</si>
  <si>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</si>
  <si>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</si>
  <si>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</si>
  <si>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</si>
  <si>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</si>
  <si>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</si>
  <si>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</si>
  <si>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</si>
  <si>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</si>
  <si>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</si>
  <si>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</si>
  <si>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</si>
  <si>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</si>
  <si>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</si>
  <si>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</si>
  <si>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</si>
  <si>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</si>
  <si>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</si>
  <si>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</si>
  <si>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</si>
  <si>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</si>
  <si>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</si>
  <si>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</si>
  <si>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</si>
  <si>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</si>
  <si>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</si>
  <si>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</si>
  <si>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</si>
  <si>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</si>
  <si>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</si>
  <si>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</si>
  <si>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</si>
  <si>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</si>
  <si>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</si>
  <si>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</si>
  <si>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</si>
  <si>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</si>
  <si>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</si>
  <si>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</si>
  <si>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</si>
  <si>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</si>
  <si>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</si>
  <si>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</si>
  <si>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</si>
  <si>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</si>
  <si>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</si>
  <si>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</si>
  <si>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</si>
  <si>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</si>
  <si>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</si>
  <si>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</si>
  <si>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</si>
  <si>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</si>
  <si>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</si>
  <si>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</si>
  <si>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</si>
  <si>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</si>
  <si>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</si>
  <si>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</si>
  <si>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</si>
  <si>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</si>
  <si>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</si>
  <si>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</si>
  <si>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</si>
  <si>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</si>
  <si>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</si>
  <si>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</si>
  <si>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</si>
  <si>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</si>
  <si>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</si>
  <si>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</si>
  <si>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</si>
  <si>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</si>
  <si>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</si>
  <si>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</si>
  <si>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</si>
  <si>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</si>
  <si>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</si>
  <si>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</si>
  <si>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</si>
  <si>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</si>
  <si>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</si>
  <si>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</si>
  <si>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</si>
  <si>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</si>
  <si>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</si>
  <si>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</si>
  <si>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</si>
  <si>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</si>
  <si>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</si>
  <si>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</si>
  <si>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</si>
  <si>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</si>
  <si>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</si>
  <si>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</si>
  <si>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</si>
  <si>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</si>
  <si>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</si>
  <si>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</si>
  <si>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</si>
  <si>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</si>
  <si>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</si>
  <si>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</si>
  <si>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</si>
  <si>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</si>
  <si>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</si>
  <si>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</si>
  <si>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</si>
  <si>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</si>
  <si>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</si>
  <si>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</si>
  <si>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</si>
  <si>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</si>
  <si>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</si>
  <si>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</si>
  <si>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</si>
  <si>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</si>
  <si>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</si>
  <si>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</si>
  <si>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</si>
  <si>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</si>
  <si>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</si>
  <si>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</si>
  <si>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</si>
  <si>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</si>
  <si>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</si>
  <si>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</si>
  <si>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</si>
  <si>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</si>
  <si>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</si>
  <si>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</si>
  <si>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</si>
  <si>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</si>
  <si>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</si>
  <si>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</si>
  <si>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</si>
  <si>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</si>
  <si>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</si>
  <si>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</si>
  <si>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</si>
  <si>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</si>
  <si>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</si>
  <si>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</si>
  <si>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</si>
  <si>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</si>
  <si>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</si>
  <si>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</si>
  <si>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</si>
  <si>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</si>
  <si>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</si>
  <si>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</si>
  <si>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</si>
  <si>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</si>
  <si>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</si>
  <si>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</si>
  <si>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</si>
  <si>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</si>
  <si>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</si>
  <si>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</si>
  <si>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</si>
  <si>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</si>
  <si>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</si>
  <si>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</si>
  <si>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</si>
  <si>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</si>
  <si>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</si>
  <si>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</si>
  <si>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</si>
  <si>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</si>
  <si>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</si>
  <si>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</si>
  <si>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</si>
  <si>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</si>
  <si>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</si>
  <si>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</si>
  <si>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</si>
  <si>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</si>
  <si>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</si>
  <si>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</si>
  <si>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</si>
  <si>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</si>
  <si>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</si>
  <si>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</si>
  <si>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</si>
  <si>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</si>
  <si>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</si>
  <si>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</si>
  <si>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</si>
  <si>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</si>
  <si>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</si>
  <si>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</si>
  <si>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</si>
  <si>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</si>
  <si>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</si>
  <si>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</si>
  <si>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</si>
  <si>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</si>
  <si>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</si>
  <si>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</si>
  <si>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</si>
  <si>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</si>
  <si>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</si>
  <si>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</si>
  <si>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</si>
  <si>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</si>
  <si>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</si>
  <si>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</si>
  <si>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</si>
  <si>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</si>
  <si>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</si>
  <si>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</si>
  <si>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</si>
  <si>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</si>
  <si>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</si>
  <si>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</si>
  <si>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</si>
  <si>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</si>
  <si>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</si>
  <si>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</si>
  <si>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</si>
  <si>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</si>
  <si>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</si>
  <si>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</si>
  <si>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</si>
  <si>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</si>
  <si>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</si>
  <si>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</si>
  <si>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</si>
  <si>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</si>
  <si>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</si>
  <si>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</si>
  <si>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</si>
  <si>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</si>
  <si>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</si>
  <si>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</si>
  <si>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</si>
  <si>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</si>
  <si>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</si>
  <si>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</si>
  <si>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</si>
  <si>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</si>
  <si>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</si>
  <si>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</si>
  <si>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</si>
  <si>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</si>
  <si>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</si>
  <si>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</si>
  <si>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</si>
  <si>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</si>
  <si>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</si>
  <si>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</si>
  <si>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</si>
  <si>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</si>
  <si>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</si>
  <si>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</si>
  <si>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</si>
  <si>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</si>
  <si>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</si>
  <si>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</si>
  <si>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</si>
  <si>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</si>
  <si>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</si>
  <si>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</si>
  <si>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</si>
  <si>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</si>
  <si>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</si>
  <si>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</si>
  <si>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</si>
  <si>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</si>
  <si>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</si>
  <si>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</si>
  <si>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</si>
  <si>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</si>
  <si>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</si>
  <si>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</si>
  <si>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</si>
  <si>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</si>
  <si>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</si>
  <si>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</si>
  <si>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</si>
  <si>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</si>
  <si>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</si>
  <si>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</si>
  <si>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</si>
  <si>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</si>
  <si>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</si>
  <si>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</si>
  <si>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</si>
  <si>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</si>
  <si>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</si>
  <si>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</si>
  <si>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</si>
  <si>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</si>
  <si>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</si>
  <si>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</si>
  <si>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</si>
  <si>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</si>
  <si>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</si>
  <si>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</si>
  <si>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</si>
  <si>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</si>
  <si>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</si>
  <si>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</si>
  <si>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</si>
  <si>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</si>
  <si>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</si>
  <si>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</si>
  <si>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</si>
  <si>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</si>
  <si>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</si>
  <si>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</si>
  <si>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</si>
  <si>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</si>
  <si>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</si>
  <si>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</si>
  <si>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</si>
  <si>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</si>
  <si>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</si>
  <si>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</si>
  <si>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</si>
  <si>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</si>
  <si>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</si>
  <si>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</si>
  <si>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</si>
  <si>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</si>
  <si>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</si>
  <si>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</si>
  <si>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</si>
  <si>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</si>
  <si>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</si>
  <si>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</si>
  <si>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</si>
  <si>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</si>
  <si>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</si>
  <si>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</si>
  <si>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</si>
  <si>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</si>
  <si>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</si>
  <si>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</si>
  <si>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</si>
  <si>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</si>
  <si>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</si>
  <si>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</si>
  <si>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</si>
  <si>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</si>
  <si>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</si>
  <si>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</si>
  <si>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</si>
  <si>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</si>
  <si>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</si>
  <si>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</si>
  <si>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</si>
  <si>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</si>
  <si>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</si>
  <si>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</si>
  <si>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</si>
  <si>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</si>
  <si>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</si>
  <si>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</si>
  <si>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</si>
  <si>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</si>
  <si>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</si>
  <si>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</si>
  <si>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</si>
  <si>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</si>
  <si>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</si>
  <si>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</si>
  <si>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</si>
  <si>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</si>
  <si>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</si>
  <si>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</si>
  <si>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</si>
  <si>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</si>
  <si>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</si>
  <si>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</si>
  <si>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</si>
  <si>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</si>
  <si>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</si>
  <si>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</si>
  <si>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</si>
  <si>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</si>
  <si>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</si>
  <si>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</si>
  <si>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</si>
  <si>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</si>
  <si>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</si>
  <si>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</si>
  <si>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</si>
  <si>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</si>
  <si>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</si>
  <si>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</si>
  <si>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</si>
  <si>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</si>
  <si>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</si>
  <si>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</si>
  <si>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</si>
  <si>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</si>
  <si>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</si>
  <si>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</si>
  <si>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</si>
  <si>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</si>
  <si>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</si>
  <si>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</si>
  <si>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</si>
  <si>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</si>
  <si>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</si>
  <si>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</si>
  <si>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</si>
  <si>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</si>
  <si>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</si>
  <si>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</si>
  <si>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</si>
  <si>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</si>
  <si>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</si>
  <si>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</si>
  <si>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</si>
  <si>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</si>
  <si>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</si>
  <si>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</si>
  <si>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</si>
  <si>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</si>
  <si>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</si>
  <si>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</si>
  <si>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</si>
  <si>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</si>
  <si>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</si>
  <si>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</si>
  <si>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</si>
  <si>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</si>
  <si>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</si>
  <si>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</si>
  <si>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</si>
  <si>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</si>
  <si>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</si>
  <si>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</si>
  <si>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</si>
  <si>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</si>
  <si>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</si>
  <si>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</si>
  <si>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</si>
  <si>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</si>
  <si>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</si>
  <si>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</si>
  <si>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</si>
  <si>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</si>
  <si>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</si>
  <si>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</si>
  <si>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</si>
  <si>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</si>
  <si>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</si>
  <si>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</si>
  <si>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</si>
  <si>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</si>
  <si>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</si>
  <si>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</si>
  <si>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</si>
  <si>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</si>
  <si>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</si>
  <si>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</si>
  <si>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</si>
  <si>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</si>
  <si>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</si>
  <si>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</si>
  <si>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</si>
  <si>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</si>
  <si>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</si>
  <si>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</si>
  <si>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</si>
  <si>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</si>
  <si>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</si>
  <si>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</si>
  <si>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</si>
  <si>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</si>
  <si>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</si>
  <si>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</si>
  <si>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</si>
  <si>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</si>
  <si>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</si>
  <si>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</si>
  <si>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</si>
  <si>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</si>
  <si>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</si>
  <si>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</si>
  <si>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</si>
  <si>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</si>
  <si>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</si>
  <si>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</si>
  <si>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</si>
  <si>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</si>
  <si>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</si>
  <si>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</si>
  <si>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</si>
  <si>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</si>
  <si>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</si>
  <si>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</si>
  <si>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</si>
  <si>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</si>
  <si>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</si>
  <si>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</si>
  <si>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</si>
  <si>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</si>
  <si>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</si>
  <si>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</si>
  <si>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</si>
  <si>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</si>
  <si>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</si>
  <si>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</si>
  <si>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</si>
  <si>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</si>
  <si>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</si>
  <si>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</si>
  <si>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</si>
  <si>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</si>
  <si>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</si>
  <si>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</si>
  <si>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</si>
  <si>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</si>
  <si>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</si>
  <si>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</si>
  <si>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</si>
  <si>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</si>
  <si>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</si>
  <si>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</si>
  <si>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</si>
  <si>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</si>
  <si>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</si>
  <si>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</si>
  <si>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</si>
  <si>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</si>
  <si>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</si>
  <si>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</si>
  <si>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</si>
  <si>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</si>
  <si>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</si>
  <si>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</si>
  <si>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</si>
  <si>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</si>
  <si>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</si>
  <si>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</si>
  <si>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</si>
  <si>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</si>
  <si>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</si>
  <si>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</si>
  <si>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</si>
  <si>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</si>
  <si>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</si>
  <si>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</si>
  <si>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</si>
  <si>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</si>
  <si>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</si>
  <si>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</si>
  <si>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</si>
  <si>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</si>
  <si>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</si>
  <si>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</si>
  <si>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</si>
  <si>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</si>
  <si>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</si>
  <si>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</si>
  <si>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</si>
  <si>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</si>
  <si>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</si>
  <si>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</si>
  <si>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</si>
  <si>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</si>
  <si>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</si>
  <si>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</si>
  <si>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</si>
  <si>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</si>
  <si>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</si>
  <si>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</si>
  <si>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</si>
  <si>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</si>
  <si>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</si>
  <si>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</si>
  <si>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</si>
  <si>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</si>
  <si>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</si>
  <si>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</si>
  <si>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</si>
  <si>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</si>
  <si>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</si>
  <si>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</si>
  <si>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</si>
  <si>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</si>
  <si>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</si>
  <si>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</si>
  <si>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</si>
  <si>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</si>
  <si>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</si>
  <si>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</si>
  <si>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</si>
  <si>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</si>
  <si>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</si>
  <si>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</si>
  <si>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</si>
  <si>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</si>
  <si>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</si>
  <si>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</si>
  <si>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</si>
  <si>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</si>
  <si>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</si>
  <si>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</si>
  <si>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</si>
  <si>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</si>
  <si>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</si>
  <si>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</si>
  <si>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</si>
  <si>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</si>
  <si>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</si>
  <si>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</si>
  <si>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</si>
  <si>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</si>
  <si>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</si>
  <si>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</si>
  <si>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</si>
  <si>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</si>
  <si>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</si>
  <si>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</si>
  <si>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</si>
  <si>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</si>
  <si>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</si>
  <si>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</si>
  <si>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</si>
  <si>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</si>
  <si>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</si>
  <si>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</si>
  <si>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</si>
  <si>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</si>
  <si>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</si>
  <si>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</si>
  <si>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</si>
  <si>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</si>
  <si>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</si>
  <si>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</si>
  <si>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</si>
  <si>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</si>
  <si>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</si>
  <si>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</si>
  <si>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</si>
  <si>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</si>
  <si>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</si>
  <si>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</si>
  <si>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</si>
  <si>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</si>
  <si>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</si>
  <si>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</si>
  <si>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</si>
  <si>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</si>
  <si>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</si>
  <si>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</si>
  <si>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</si>
  <si>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</si>
  <si>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</si>
  <si>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</si>
  <si>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</si>
  <si>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</si>
  <si>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</si>
  <si>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</si>
  <si>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</si>
  <si>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</si>
  <si>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</si>
  <si>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</si>
  <si>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</si>
  <si>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</si>
  <si>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</si>
  <si>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</si>
  <si>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</si>
  <si>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</si>
  <si>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</si>
  <si>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</si>
  <si>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</si>
  <si>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</si>
  <si>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</si>
  <si>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</si>
  <si>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</si>
  <si>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</si>
  <si>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</si>
  <si>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</si>
  <si>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</si>
  <si>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</si>
  <si>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</si>
  <si>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</si>
  <si>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</si>
  <si>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</si>
  <si>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</si>
  <si>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</si>
  <si>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</si>
  <si>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</si>
  <si>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</si>
  <si>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</si>
  <si>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</si>
  <si>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</si>
  <si>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</si>
  <si>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</si>
  <si>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</si>
  <si>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</si>
  <si>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</si>
  <si>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</si>
  <si>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</si>
  <si>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</si>
  <si>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</si>
  <si>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</si>
  <si>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</si>
  <si>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</si>
  <si>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</si>
  <si>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</si>
  <si>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</si>
  <si>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</si>
  <si>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</si>
  <si>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</si>
  <si>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</si>
  <si>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</si>
  <si>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</si>
  <si>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</si>
  <si>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</si>
  <si>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</si>
  <si>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</si>
  <si>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</si>
  <si>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</si>
  <si>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</si>
  <si>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</si>
  <si>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</si>
  <si>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</si>
  <si>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</si>
  <si>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</si>
  <si>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</si>
  <si>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</si>
  <si>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</si>
  <si>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</si>
  <si>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</si>
  <si>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</si>
  <si>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</si>
  <si>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</si>
  <si>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</si>
  <si>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</si>
  <si>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</si>
  <si>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</si>
  <si>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</si>
  <si>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</si>
  <si>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</si>
  <si>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</si>
  <si>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</si>
  <si>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</si>
  <si>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</si>
  <si>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</si>
  <si>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</si>
  <si>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</si>
  <si>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</si>
  <si>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</si>
  <si>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</si>
  <si>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</si>
  <si>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</si>
  <si>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</si>
  <si>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</si>
  <si>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</si>
  <si>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</si>
  <si>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</si>
  <si>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</si>
  <si>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</si>
  <si>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</si>
  <si>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</si>
  <si>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</si>
  <si>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</si>
  <si>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</si>
  <si>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</si>
  <si>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</si>
  <si>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</si>
  <si>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</si>
  <si>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</si>
  <si>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</si>
  <si>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</si>
  <si>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</si>
  <si>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</si>
  <si>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</si>
  <si>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</si>
  <si>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</si>
  <si>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</si>
  <si>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</si>
  <si>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</si>
  <si>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</si>
  <si>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</si>
  <si>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</si>
  <si>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</si>
  <si>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</si>
  <si>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</si>
  <si>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</si>
  <si>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</si>
  <si>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</si>
  <si>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</si>
  <si>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</si>
  <si>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</si>
  <si>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</si>
  <si>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</si>
  <si>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</si>
  <si>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</si>
  <si>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</si>
  <si>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</si>
  <si>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</si>
  <si>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</si>
  <si>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</si>
  <si>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</si>
  <si>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</si>
  <si>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</si>
  <si>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</si>
  <si>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</si>
  <si>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</si>
  <si>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</si>
  <si>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</si>
  <si>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</si>
  <si>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</si>
  <si>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</si>
  <si>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</si>
  <si>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</si>
  <si>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</si>
  <si>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</si>
  <si>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</si>
  <si>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</si>
  <si>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</si>
  <si>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</si>
  <si>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</si>
  <si>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</si>
  <si>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</si>
  <si>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</si>
  <si>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</si>
  <si>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</si>
  <si>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</si>
  <si>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</si>
  <si>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</si>
  <si>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</si>
  <si>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</si>
  <si>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</si>
  <si>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</si>
  <si>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</si>
  <si>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</si>
  <si>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</si>
  <si>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</si>
  <si>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</si>
  <si>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</si>
  <si>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</si>
  <si>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</si>
  <si>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</si>
  <si>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</si>
  <si>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</si>
  <si>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</si>
  <si>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</si>
  <si>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</si>
  <si>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</si>
  <si>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</si>
  <si>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</si>
  <si>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</si>
  <si>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</si>
  <si>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</si>
  <si>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</si>
  <si>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</si>
  <si>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</si>
  <si>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</si>
  <si>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</si>
  <si>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</si>
  <si>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</si>
  <si>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</si>
  <si>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</si>
  <si>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</si>
  <si>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</si>
  <si>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</si>
  <si>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</si>
  <si>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</si>
  <si>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</si>
  <si>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</si>
  <si>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</si>
  <si>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</si>
  <si>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</si>
  <si>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</si>
  <si>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</si>
  <si>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</si>
  <si>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</si>
  <si>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</si>
  <si>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</si>
  <si>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</si>
  <si>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</si>
  <si>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</si>
  <si>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</si>
  <si>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</si>
  <si>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</si>
  <si>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</si>
  <si>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</si>
  <si>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</si>
  <si>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</si>
  <si>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</si>
  <si>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</si>
  <si>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</si>
  <si>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</si>
  <si>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</si>
  <si>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</si>
  <si>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</si>
  <si>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</si>
  <si>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</si>
  <si>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</si>
  <si>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</si>
  <si>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</si>
  <si>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</si>
  <si>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</si>
  <si>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</si>
  <si>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</si>
  <si>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</si>
  <si>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</si>
  <si>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</si>
  <si>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</si>
  <si>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</si>
  <si>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</si>
  <si>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</si>
  <si>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</si>
  <si>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</si>
  <si>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</si>
  <si>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</si>
  <si>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</si>
  <si>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</si>
  <si>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</si>
  <si>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</si>
  <si>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</si>
  <si>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</si>
  <si>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</si>
  <si>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</si>
  <si>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</si>
  <si>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</si>
  <si>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</si>
  <si>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</si>
  <si>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</si>
  <si>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</si>
  <si>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</si>
  <si>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</si>
  <si>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</si>
  <si>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</si>
  <si>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</si>
  <si>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</si>
  <si>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</si>
  <si>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</si>
  <si>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</si>
  <si>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</si>
  <si>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</si>
  <si>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</si>
  <si>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</si>
  <si>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</si>
  <si>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</si>
  <si>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</si>
  <si>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</si>
  <si>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</si>
  <si>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</si>
  <si>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</si>
  <si>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</si>
  <si>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</si>
  <si>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</si>
  <si>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</si>
  <si>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</si>
  <si>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</si>
  <si>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</si>
  <si>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</si>
  <si>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</si>
  <si>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</si>
  <si>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</si>
  <si>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</si>
  <si>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</si>
  <si>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</si>
  <si>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</si>
  <si>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</si>
  <si>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</si>
  <si>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</si>
  <si>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</si>
  <si>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</si>
  <si>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</si>
  <si>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</si>
  <si>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</si>
  <si>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</si>
  <si>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</si>
  <si>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</si>
  <si>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</si>
  <si>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</si>
  <si>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</si>
  <si>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</si>
  <si>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</si>
  <si>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</si>
  <si>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</si>
  <si>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</si>
  <si>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</si>
  <si>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</si>
  <si>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</si>
  <si>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</si>
  <si>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</si>
  <si>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</si>
  <si>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</si>
  <si>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</si>
  <si>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</si>
  <si>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</si>
  <si>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</si>
  <si>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</si>
  <si>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</si>
  <si>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</si>
  <si>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</si>
  <si>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</si>
  <si>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</si>
  <si>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</si>
  <si>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</si>
  <si>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</si>
  <si>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</si>
  <si>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</si>
  <si>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</si>
  <si>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</si>
  <si>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</si>
  <si>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</si>
  <si>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</si>
  <si>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</si>
  <si>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</si>
  <si>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</si>
  <si>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</si>
  <si>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</si>
  <si>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</si>
  <si>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</si>
  <si>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</si>
  <si>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</si>
  <si>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</si>
  <si>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</si>
  <si>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</si>
  <si>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</si>
  <si>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</si>
  <si>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</si>
  <si>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</si>
  <si>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</si>
  <si>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</si>
  <si>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</si>
  <si>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</si>
  <si>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</si>
  <si>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</si>
  <si>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</si>
  <si>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</si>
  <si>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</si>
  <si>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</si>
  <si>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</si>
  <si>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</si>
  <si>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</si>
  <si>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</si>
  <si>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</si>
  <si>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</si>
  <si>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</si>
  <si>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</si>
  <si>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</si>
  <si>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</si>
  <si>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</si>
  <si>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</si>
  <si>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</si>
  <si>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</si>
  <si>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</si>
  <si>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</si>
  <si>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</si>
  <si>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</si>
  <si>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</si>
  <si>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</si>
  <si>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</si>
  <si>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</si>
  <si>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</si>
  <si>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</si>
  <si>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</si>
  <si>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</si>
  <si>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</si>
  <si>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</si>
  <si>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</si>
  <si>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</si>
  <si>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</si>
  <si>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</si>
  <si>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</si>
  <si>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</si>
  <si>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</si>
  <si>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</si>
  <si>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</si>
  <si>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</si>
  <si>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</si>
  <si>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</si>
  <si>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</si>
  <si>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</si>
  <si>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</si>
  <si>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</si>
  <si>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</si>
  <si>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</si>
  <si>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</si>
  <si>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</si>
  <si>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</si>
  <si>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</si>
  <si>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</si>
  <si>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</si>
  <si>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</si>
  <si>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</si>
  <si>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</si>
  <si>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</si>
  <si>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</si>
  <si>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</si>
  <si>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</si>
  <si>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</si>
  <si>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</si>
  <si>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</si>
  <si>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</si>
  <si>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</si>
  <si>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</si>
  <si>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</si>
  <si>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</si>
  <si>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</si>
  <si>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</si>
  <si>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</si>
  <si>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</si>
  <si>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</si>
  <si>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</si>
  <si>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</si>
  <si>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</si>
  <si>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</si>
  <si>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</si>
  <si>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</si>
  <si>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</si>
  <si>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</si>
  <si>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</si>
  <si>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</si>
  <si>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</si>
  <si>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</si>
  <si>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</si>
  <si>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</si>
  <si>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</si>
  <si>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</si>
  <si>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</si>
  <si>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</si>
  <si>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</si>
  <si>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</si>
  <si>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</si>
  <si>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</si>
  <si>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</si>
  <si>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</si>
  <si>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</si>
  <si>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</si>
  <si>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</si>
  <si>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</si>
  <si>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</si>
  <si>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</si>
  <si>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</si>
  <si>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</si>
  <si>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</si>
  <si>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</si>
  <si>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</si>
  <si>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</si>
  <si>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</si>
  <si>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</si>
  <si>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</si>
  <si>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</si>
  <si>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</si>
  <si>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</si>
  <si>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</si>
  <si>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</si>
  <si>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</si>
  <si>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</si>
  <si>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</si>
  <si>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</si>
  <si>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</si>
  <si>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</si>
  <si>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</si>
  <si>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</si>
  <si>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</si>
  <si>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</si>
  <si>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</si>
  <si>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</si>
  <si>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</si>
  <si>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</si>
  <si>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</si>
  <si>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</si>
  <si>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</si>
  <si>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</si>
  <si>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</si>
  <si>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</si>
  <si>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</si>
  <si>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</si>
  <si>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</si>
  <si>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</si>
  <si>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</si>
  <si>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</si>
  <si>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</si>
  <si>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</si>
  <si>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</si>
  <si>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</si>
  <si>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</si>
  <si>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</si>
  <si>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</si>
  <si>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</si>
  <si>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</si>
  <si>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</si>
  <si>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</si>
  <si>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</si>
  <si>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</si>
  <si>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</si>
  <si>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</si>
  <si>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</si>
  <si>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</si>
  <si>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</si>
  <si>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</si>
  <si>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</si>
  <si>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</si>
  <si>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</si>
  <si>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</si>
  <si>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</si>
  <si>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</si>
  <si>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</si>
  <si>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</si>
  <si>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</si>
  <si>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</si>
  <si>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</si>
  <si>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</si>
  <si>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</si>
  <si>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</si>
  <si>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</si>
  <si>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</si>
  <si>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</si>
  <si>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</si>
  <si>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</si>
  <si>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</si>
  <si>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</si>
  <si>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</si>
  <si>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</si>
  <si>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</si>
  <si>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</si>
  <si>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</si>
  <si>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</si>
  <si>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</si>
  <si>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</si>
  <si>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</si>
  <si>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</si>
  <si>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</si>
  <si>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</si>
  <si>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</si>
  <si>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</si>
  <si>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</si>
  <si>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</si>
  <si>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</si>
  <si>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</si>
  <si>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</si>
  <si>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</si>
  <si>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</si>
  <si>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</si>
  <si>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</si>
  <si>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</si>
  <si>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</si>
  <si>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</si>
  <si>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</si>
  <si>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</si>
  <si>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</si>
  <si>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</si>
  <si>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</si>
  <si>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</si>
  <si>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</si>
  <si>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</si>
  <si>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</si>
  <si>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</si>
  <si>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</si>
  <si>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</si>
  <si>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</si>
  <si>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</si>
  <si>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</si>
  <si>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</si>
  <si>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</si>
  <si>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</si>
  <si>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</si>
  <si>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</si>
  <si>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</si>
  <si>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</si>
  <si>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</si>
  <si>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</si>
  <si>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</si>
  <si>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</si>
  <si>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</si>
  <si>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</si>
  <si>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</si>
  <si>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</si>
  <si>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</si>
  <si>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</si>
  <si>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</si>
  <si>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</si>
  <si>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</si>
  <si>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</si>
  <si>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</si>
  <si>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</si>
  <si>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</si>
  <si>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</si>
  <si>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</si>
  <si>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</si>
  <si>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</si>
  <si>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</si>
  <si>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</si>
  <si>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</si>
  <si>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</si>
  <si>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</si>
  <si>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</si>
  <si>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</si>
  <si>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</si>
  <si>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</si>
  <si>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</si>
  <si>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</si>
  <si>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</si>
  <si>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</si>
  <si>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</si>
  <si>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</si>
  <si>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</si>
  <si>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</si>
  <si>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</si>
  <si>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</si>
  <si>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</si>
  <si>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</si>
  <si>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</si>
  <si>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</si>
  <si>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</si>
  <si>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</si>
  <si>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</si>
  <si>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</si>
  <si>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</si>
  <si>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</si>
  <si>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</si>
  <si>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</si>
  <si>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</si>
  <si>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</si>
  <si>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</si>
  <si>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</si>
  <si>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</si>
  <si>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</si>
  <si>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</si>
  <si>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</si>
  <si>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</si>
  <si>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</si>
  <si>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</si>
  <si>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</si>
  <si>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</si>
  <si>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</si>
  <si>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</si>
  <si>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</si>
  <si>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</si>
  <si>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</si>
  <si>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</si>
  <si>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</si>
  <si>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</si>
  <si>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</si>
  <si>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</si>
  <si>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</si>
  <si>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</si>
  <si>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</si>
  <si>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</si>
  <si>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</si>
  <si>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</si>
  <si>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</si>
  <si>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</si>
  <si>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</si>
  <si>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</si>
  <si>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</si>
  <si>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</si>
  <si>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</si>
  <si>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</si>
  <si>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</si>
  <si>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</si>
  <si>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</si>
  <si>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</si>
  <si>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</si>
  <si>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</si>
  <si>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</si>
  <si>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</si>
  <si>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</si>
  <si>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</si>
  <si>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</si>
  <si>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</si>
  <si>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</si>
  <si>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</si>
  <si>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</si>
  <si>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</si>
  <si>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</si>
  <si>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</si>
  <si>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</si>
  <si>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</si>
  <si>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</si>
  <si>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</si>
  <si>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</si>
  <si>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</si>
  <si>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</si>
  <si>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</si>
  <si>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</si>
  <si>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</si>
  <si>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</si>
  <si>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</si>
  <si>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</si>
  <si>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</si>
  <si>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</si>
  <si>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</si>
  <si>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</si>
  <si>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</si>
  <si>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</si>
  <si>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</si>
  <si>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</si>
  <si>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</si>
  <si>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</si>
  <si>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</si>
  <si>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</si>
  <si>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</si>
  <si>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</si>
  <si>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</si>
  <si>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</si>
  <si>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</si>
  <si>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</si>
  <si>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</si>
  <si>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</si>
  <si>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</si>
  <si>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</si>
  <si>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</si>
  <si>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</si>
  <si>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</si>
  <si>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</si>
  <si>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</si>
  <si>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</si>
  <si>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</si>
  <si>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</si>
  <si>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</si>
  <si>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</si>
  <si>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</si>
  <si>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</si>
  <si>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</si>
  <si>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</si>
  <si>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</si>
  <si>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</si>
  <si>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</si>
  <si>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</si>
  <si>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</si>
  <si>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</si>
  <si>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</si>
  <si>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</si>
  <si>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</si>
  <si>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</si>
  <si>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</si>
  <si>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</si>
  <si>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</si>
  <si>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</si>
  <si>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</si>
  <si>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</si>
  <si>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</si>
  <si>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</si>
  <si>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</si>
  <si>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</si>
  <si>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</si>
  <si>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</si>
  <si>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</si>
  <si>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</si>
  <si>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</si>
  <si>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</si>
  <si>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</si>
  <si>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</si>
  <si>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</si>
  <si>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</si>
  <si>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</si>
  <si>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</si>
  <si>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</si>
  <si>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</si>
  <si>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</si>
  <si>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</si>
  <si>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</si>
  <si>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</si>
  <si>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</si>
  <si>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</si>
  <si>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</si>
  <si>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</si>
  <si>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</si>
  <si>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</si>
  <si>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</si>
  <si>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</si>
  <si>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</si>
  <si>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</si>
  <si>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</si>
  <si>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</si>
  <si>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</si>
  <si>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</si>
  <si>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</si>
  <si>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</si>
  <si>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</si>
  <si>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</si>
  <si>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</si>
  <si>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</si>
  <si>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</si>
  <si>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</si>
  <si>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</si>
  <si>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</si>
  <si>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</si>
  <si>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</si>
  <si>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</si>
  <si>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</si>
  <si>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</si>
  <si>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</si>
  <si>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</si>
  <si>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</si>
  <si>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</si>
  <si>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</si>
  <si>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</si>
  <si>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</si>
  <si>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</si>
  <si>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</si>
  <si>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</si>
  <si>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</si>
  <si>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</si>
  <si>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</si>
  <si>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</si>
  <si>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</si>
  <si>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</si>
  <si>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</si>
  <si>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</si>
  <si>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</si>
  <si>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</si>
  <si>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</si>
  <si>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</si>
  <si>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</si>
  <si>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</si>
  <si>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</si>
  <si>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</si>
  <si>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</si>
  <si>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</si>
  <si>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</si>
  <si>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</si>
  <si>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</si>
  <si>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</si>
  <si>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</si>
  <si>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</si>
  <si>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</si>
  <si>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</si>
  <si>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</si>
  <si>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</si>
  <si>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</si>
  <si>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</si>
  <si>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</si>
  <si>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</si>
  <si>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</si>
  <si>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</si>
  <si>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</si>
  <si>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</si>
  <si>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</si>
  <si>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</si>
  <si>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</si>
  <si>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</si>
  <si>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</si>
  <si>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</si>
  <si>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</si>
  <si>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</si>
  <si>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</si>
  <si>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</si>
  <si>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</si>
  <si>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</si>
  <si>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</si>
  <si>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</si>
  <si>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</si>
  <si>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</si>
  <si>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</si>
  <si>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</si>
  <si>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</si>
  <si>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</si>
  <si>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</si>
  <si>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</si>
  <si>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</si>
  <si>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</si>
  <si>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</si>
  <si>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</si>
  <si>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</si>
  <si>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</si>
  <si>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</si>
  <si>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</si>
  <si>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</si>
  <si>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</si>
  <si>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</si>
  <si>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</si>
  <si>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</si>
  <si>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</si>
  <si>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</si>
  <si>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</si>
  <si>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</si>
  <si>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</si>
  <si>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</si>
  <si>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</si>
  <si>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</si>
  <si>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</si>
  <si>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</si>
  <si>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</si>
  <si>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</si>
  <si>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</si>
  <si>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</si>
  <si>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</si>
  <si>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</si>
  <si>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</si>
  <si>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</si>
  <si>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</si>
  <si>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</si>
  <si>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</si>
  <si>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</si>
  <si>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</si>
  <si>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</si>
  <si>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</si>
  <si>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</si>
  <si>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</si>
  <si>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</si>
  <si>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</si>
  <si>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</si>
  <si>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</si>
  <si>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</si>
  <si>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</si>
  <si>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</si>
  <si>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</si>
  <si>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</si>
  <si>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</si>
  <si>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</si>
  <si>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</si>
  <si>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</si>
  <si>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</si>
  <si>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</si>
  <si>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</si>
  <si>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</si>
  <si>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</si>
  <si>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</si>
  <si>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</si>
  <si>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</si>
  <si>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</si>
  <si>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</si>
  <si>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</si>
  <si>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</si>
  <si>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</si>
  <si>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</si>
  <si>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</si>
  <si>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</si>
  <si>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</si>
  <si>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</si>
  <si>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</si>
  <si>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</si>
  <si>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</si>
  <si>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</si>
  <si>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</si>
  <si>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</si>
  <si>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</si>
  <si>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</si>
  <si>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</si>
  <si>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</si>
  <si>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</si>
  <si>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</si>
  <si>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</si>
  <si>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</si>
  <si>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</si>
  <si>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</si>
  <si>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</si>
  <si>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</si>
  <si>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</si>
  <si>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</si>
  <si>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</si>
  <si>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</si>
  <si>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</si>
  <si>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</si>
  <si>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</si>
  <si>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</si>
  <si>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</si>
  <si>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</si>
  <si>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</si>
  <si>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</si>
  <si>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</si>
  <si>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</si>
  <si>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</si>
  <si>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</si>
  <si>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</si>
  <si>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</si>
  <si>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</si>
  <si>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</si>
  <si>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</si>
  <si>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</si>
  <si>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</si>
  <si>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</si>
  <si>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</si>
  <si>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</si>
  <si>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</si>
  <si>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</si>
  <si>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</si>
  <si>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</si>
  <si>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</si>
  <si>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</si>
  <si>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</si>
  <si>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</si>
  <si>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</si>
  <si>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</si>
  <si>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</si>
  <si>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</si>
  <si>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</si>
  <si>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</si>
  <si>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</si>
  <si>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</si>
  <si>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</si>
  <si>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</si>
  <si>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</si>
  <si>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</si>
  <si>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</si>
  <si>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</si>
  <si>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</si>
  <si>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</si>
  <si>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</si>
  <si>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</si>
  <si>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</si>
  <si>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</si>
  <si>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</si>
  <si>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</si>
  <si>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</si>
  <si>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</si>
  <si>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</si>
  <si>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</si>
  <si>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</si>
  <si>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</si>
  <si>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</si>
  <si>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</si>
  <si>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</si>
  <si>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</si>
  <si>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</si>
  <si>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</si>
  <si>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</si>
  <si>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</si>
  <si>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</si>
  <si>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</si>
  <si>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</si>
  <si>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</si>
  <si>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</si>
  <si>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</si>
  <si>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</si>
  <si>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</si>
  <si>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</si>
  <si>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</si>
  <si>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</si>
  <si>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</si>
  <si>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</si>
  <si>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</si>
  <si>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</si>
  <si>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</si>
  <si>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</si>
  <si>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</si>
  <si>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</si>
  <si>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</si>
  <si>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</si>
  <si>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</si>
  <si>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</si>
  <si>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</si>
  <si>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</si>
  <si>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</si>
  <si>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</si>
  <si>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</si>
  <si>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</si>
  <si>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</si>
  <si>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</si>
  <si>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</si>
  <si>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</si>
  <si>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</si>
  <si>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</si>
  <si>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</si>
  <si>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</si>
  <si>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</si>
  <si>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</si>
  <si>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</si>
  <si>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</si>
  <si>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</si>
  <si>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</si>
  <si>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</si>
  <si>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</si>
  <si>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</si>
  <si>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</si>
  <si>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</si>
  <si>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</si>
  <si>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</si>
  <si>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</si>
  <si>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</si>
  <si>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</si>
  <si>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</si>
  <si>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</si>
  <si>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</si>
  <si>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</si>
  <si>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</si>
  <si>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</si>
  <si>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</si>
  <si>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</si>
  <si>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</si>
  <si>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</si>
  <si>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</si>
  <si>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</si>
  <si>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</si>
  <si>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</si>
  <si>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</si>
  <si>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</si>
  <si>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</si>
  <si>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</si>
  <si>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</si>
  <si>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</si>
  <si>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</si>
  <si>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</si>
  <si>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</si>
  <si>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</si>
  <si>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</si>
  <si>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</si>
  <si>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</si>
  <si>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</si>
  <si>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</si>
  <si>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</si>
  <si>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</si>
  <si>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</si>
  <si>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</si>
  <si>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</si>
  <si>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</si>
  <si>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</si>
  <si>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</si>
  <si>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</si>
  <si>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</si>
  <si>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</si>
  <si>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</si>
  <si>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</si>
  <si>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</si>
  <si>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</si>
  <si>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</si>
  <si>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</si>
  <si>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</si>
  <si>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</si>
  <si>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</si>
  <si>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</si>
  <si>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</si>
  <si>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</si>
  <si>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</si>
  <si>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</si>
  <si>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</si>
  <si>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</si>
  <si>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</si>
  <si>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</si>
  <si>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</si>
  <si>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</si>
  <si>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</si>
  <si>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</si>
  <si>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</si>
  <si>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</si>
  <si>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</si>
  <si>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</si>
  <si>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</si>
  <si>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</si>
  <si>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</si>
  <si>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</si>
  <si>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</si>
  <si>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</si>
  <si>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</si>
  <si>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</si>
  <si>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</si>
  <si>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</si>
  <si>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</si>
  <si>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</si>
  <si>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</si>
  <si>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</si>
  <si>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</si>
  <si>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</si>
  <si>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</si>
  <si>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</si>
  <si>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</si>
  <si>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</si>
  <si>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</si>
  <si>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</si>
  <si>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</si>
  <si>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</si>
  <si>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</si>
  <si>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</si>
  <si>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</si>
  <si>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</si>
  <si>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</si>
  <si>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</si>
  <si>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</si>
  <si>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</si>
  <si>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</si>
  <si>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</si>
  <si>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</si>
  <si>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</si>
  <si>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</si>
  <si>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</si>
  <si>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</si>
  <si>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</si>
  <si>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</si>
  <si>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</si>
  <si>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</si>
  <si>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</si>
  <si>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</si>
  <si>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</si>
  <si>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</si>
  <si>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</si>
  <si>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</si>
  <si>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</si>
  <si>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</si>
  <si>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</si>
  <si>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</si>
  <si>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</si>
  <si>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</si>
  <si>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</si>
  <si>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</si>
  <si>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</si>
  <si>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</si>
  <si>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</si>
  <si>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</si>
  <si>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</si>
  <si>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</si>
  <si>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</si>
  <si>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</si>
  <si>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</si>
  <si>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</si>
  <si>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</si>
  <si>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</si>
  <si>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</si>
  <si>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</si>
  <si>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</si>
  <si>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</si>
  <si>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</si>
  <si>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</si>
  <si>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</si>
  <si>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</si>
  <si>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</si>
  <si>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</si>
  <si>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</si>
  <si>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</si>
  <si>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</si>
  <si>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</si>
  <si>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</si>
  <si>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</si>
  <si>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</si>
  <si>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</si>
  <si>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</si>
  <si>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</si>
  <si>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</si>
  <si>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</si>
  <si>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</si>
  <si>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</si>
  <si>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</si>
  <si>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</si>
  <si>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</si>
  <si>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</si>
  <si>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</si>
  <si>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</si>
  <si>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</si>
  <si>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</si>
  <si>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</si>
  <si>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</si>
  <si>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</si>
  <si>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</si>
  <si>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</si>
  <si>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</si>
  <si>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</si>
  <si>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</si>
  <si>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</si>
  <si>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</si>
  <si>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</si>
  <si>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</si>
  <si>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</si>
  <si>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</si>
  <si>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</si>
  <si>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</si>
  <si>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</si>
  <si>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</si>
  <si>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</si>
  <si>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</si>
  <si>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</si>
  <si>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</si>
  <si>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</si>
  <si>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</si>
  <si>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</si>
  <si>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</si>
  <si>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</si>
  <si>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</si>
  <si>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</si>
  <si>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</si>
  <si>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</si>
  <si>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</si>
  <si>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</si>
  <si>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</si>
  <si>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</si>
  <si>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</si>
  <si>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</si>
  <si>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</si>
  <si>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</si>
  <si>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</si>
  <si>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</si>
  <si>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</si>
  <si>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</si>
  <si>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</si>
  <si>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</si>
  <si>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</si>
  <si>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</si>
  <si>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</si>
  <si>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</si>
  <si>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</si>
  <si>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</si>
  <si>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</si>
  <si>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</si>
  <si>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</si>
  <si>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</si>
  <si>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</si>
  <si>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</si>
  <si>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</si>
  <si>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</si>
  <si>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</si>
  <si>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</si>
  <si>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</si>
  <si>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</si>
  <si>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</si>
  <si>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</si>
  <si>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</si>
  <si>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</si>
  <si>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</si>
  <si>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</si>
  <si>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</si>
  <si>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</si>
  <si>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</si>
  <si>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</si>
  <si>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</si>
  <si>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</si>
  <si>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</si>
  <si>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</si>
  <si>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</si>
  <si>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</si>
  <si>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</si>
  <si>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</si>
  <si>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</si>
  <si>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</si>
  <si>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</si>
  <si>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</si>
  <si>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</si>
  <si>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</si>
  <si>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</si>
  <si>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</si>
  <si>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</si>
  <si>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</si>
  <si>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</si>
  <si>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</si>
  <si>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</si>
  <si>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</si>
  <si>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</si>
  <si>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</si>
  <si>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</si>
  <si>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</si>
  <si>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</si>
  <si>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</si>
  <si>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</si>
  <si>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</si>
  <si>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</si>
  <si>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</si>
  <si>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</si>
  <si>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</si>
  <si>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</si>
  <si>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</si>
  <si>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</si>
  <si>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</si>
  <si>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</si>
  <si>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</si>
  <si>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</si>
  <si>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</si>
  <si>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</si>
  <si>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</si>
  <si>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</si>
  <si>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</si>
  <si>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</si>
  <si>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</si>
  <si>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</si>
  <si>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</si>
  <si>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</si>
  <si>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</si>
  <si>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</si>
  <si>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</si>
  <si>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</si>
  <si>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</si>
  <si>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</si>
  <si>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</si>
  <si>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</si>
  <si>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</si>
  <si>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</si>
  <si>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</si>
  <si>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</si>
  <si>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</si>
  <si>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</si>
  <si>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</si>
  <si>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</si>
  <si>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</si>
  <si>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</si>
  <si>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</si>
  <si>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</si>
  <si>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</si>
  <si>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</si>
  <si>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</si>
  <si>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</si>
  <si>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</si>
  <si>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</si>
  <si>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</si>
  <si>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</si>
  <si>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</si>
  <si>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</si>
  <si>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</si>
  <si>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</si>
  <si>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</si>
  <si>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</si>
  <si>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</si>
  <si>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</si>
  <si>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</si>
  <si>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</si>
  <si>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</si>
  <si>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</si>
  <si>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</si>
  <si>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</si>
  <si>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</si>
  <si>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</si>
  <si>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</si>
  <si>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</si>
  <si>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</si>
  <si>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</si>
  <si>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</si>
  <si>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</si>
  <si>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</si>
  <si>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</si>
  <si>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</si>
  <si>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</si>
  <si>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</si>
  <si>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</si>
  <si>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</si>
  <si>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</si>
  <si>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</si>
  <si>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</si>
  <si>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</si>
  <si>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</si>
  <si>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</si>
  <si>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</si>
  <si>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</si>
  <si>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</si>
  <si>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</si>
  <si>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</si>
  <si>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</si>
  <si>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</si>
  <si>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</si>
  <si>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</si>
  <si>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</si>
  <si>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</si>
  <si>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</si>
  <si>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</si>
  <si>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</si>
  <si>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</si>
  <si>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</si>
  <si>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</si>
  <si>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</si>
  <si>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</si>
  <si>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</si>
  <si>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</si>
  <si>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</si>
  <si>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</si>
  <si>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</si>
  <si>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</si>
  <si>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</si>
  <si>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</si>
  <si>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</si>
  <si>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</si>
  <si>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</si>
  <si>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</si>
  <si>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</si>
  <si>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</si>
  <si>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</si>
  <si>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</si>
  <si>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</si>
  <si>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</si>
  <si>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</si>
  <si>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</si>
  <si>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</si>
  <si>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</si>
  <si>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</si>
  <si>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</si>
  <si>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</si>
  <si>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</si>
  <si>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</si>
  <si>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</si>
  <si>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</si>
  <si>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</si>
  <si>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</si>
  <si>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</si>
  <si>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</si>
  <si>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</si>
  <si>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</si>
  <si>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</si>
  <si>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</si>
  <si>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</si>
  <si>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</si>
  <si>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</si>
  <si>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</si>
  <si>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</si>
  <si>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</si>
  <si>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</si>
  <si>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</si>
  <si>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</si>
  <si>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</si>
  <si>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</si>
  <si>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</si>
  <si>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</si>
  <si>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</si>
  <si>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</si>
  <si>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</si>
  <si>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</si>
  <si>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</si>
  <si>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</si>
  <si>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</si>
  <si>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</si>
  <si>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</si>
  <si>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</si>
  <si>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</si>
  <si>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</si>
  <si>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</si>
  <si>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</si>
  <si>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</si>
  <si>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</si>
  <si>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</si>
  <si>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</si>
  <si>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</si>
  <si>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</si>
  <si>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</si>
  <si>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</si>
  <si>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</si>
  <si>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</si>
  <si>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</si>
  <si>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</si>
  <si>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</si>
  <si>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</si>
  <si>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</si>
  <si>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</si>
  <si>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</si>
  <si>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</si>
  <si>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</si>
  <si>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</si>
  <si>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</si>
  <si>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</si>
  <si>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</si>
  <si>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</si>
  <si>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</si>
  <si>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</si>
  <si>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</si>
  <si>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</si>
  <si>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</si>
  <si>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</si>
  <si>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</si>
  <si>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</si>
  <si>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</si>
  <si>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</si>
  <si>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</si>
  <si>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</si>
  <si>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</si>
  <si>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</si>
  <si>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</si>
  <si>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</si>
  <si>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</si>
  <si>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</si>
  <si>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</si>
  <si>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</si>
  <si>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</si>
  <si>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</si>
  <si>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</si>
  <si>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</si>
  <si>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</si>
  <si>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</si>
  <si>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</si>
  <si>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</si>
  <si>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</si>
  <si>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</si>
  <si>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</si>
  <si>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</si>
  <si>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</si>
  <si>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</si>
  <si>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</si>
  <si>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</si>
  <si>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</si>
  <si>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</si>
  <si>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</si>
  <si>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</si>
  <si>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</si>
  <si>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</si>
  <si>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</si>
  <si>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</si>
  <si>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</si>
  <si>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</si>
  <si>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</si>
  <si>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</si>
  <si>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</si>
  <si>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</si>
  <si>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</si>
  <si>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</si>
  <si>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</si>
  <si>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</si>
  <si>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</si>
  <si>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</si>
  <si>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</si>
  <si>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</si>
  <si>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</si>
  <si>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</si>
  <si>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</si>
  <si>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</si>
  <si>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</si>
  <si>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</si>
  <si>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</si>
  <si>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</si>
  <si>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</si>
  <si>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</si>
  <si>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</si>
  <si>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</si>
  <si>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</si>
  <si>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</si>
  <si>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</si>
  <si>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</si>
  <si>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</si>
  <si>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</si>
  <si>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</si>
  <si>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</si>
  <si>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</si>
  <si>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</si>
  <si>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</si>
  <si>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</si>
  <si>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</si>
  <si>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</si>
  <si>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</si>
  <si>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</si>
  <si>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</si>
  <si>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</si>
  <si>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</si>
  <si>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</si>
  <si>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</si>
  <si>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</si>
  <si>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</si>
  <si>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</si>
  <si>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</si>
  <si>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</si>
  <si>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</si>
  <si>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</si>
  <si>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</si>
  <si>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</si>
  <si>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</si>
  <si>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</si>
  <si>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</si>
  <si>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</si>
  <si>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</si>
  <si>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</si>
  <si>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</si>
  <si>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</si>
  <si>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</si>
  <si>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</si>
  <si>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</si>
  <si>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</si>
  <si>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</si>
  <si>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</si>
  <si>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</si>
  <si>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</si>
  <si>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</si>
  <si>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</si>
  <si>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</si>
  <si>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</si>
  <si>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</si>
  <si>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</si>
  <si>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</si>
  <si>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</si>
  <si>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</si>
  <si>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</si>
  <si>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</si>
  <si>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</si>
  <si>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</si>
  <si>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</si>
  <si>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</si>
  <si>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</si>
  <si>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</si>
  <si>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</si>
  <si>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</si>
  <si>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</si>
  <si>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</si>
  <si>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</si>
  <si>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</si>
  <si>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</si>
  <si>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</si>
  <si>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</si>
  <si>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</si>
  <si>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</si>
  <si>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</si>
  <si>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</si>
  <si>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</si>
  <si>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</si>
  <si>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</si>
  <si>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</si>
  <si>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</si>
  <si>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</si>
  <si>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</si>
  <si>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</si>
  <si>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</si>
  <si>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</si>
  <si>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</si>
  <si>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</si>
  <si>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</si>
  <si>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</si>
  <si>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</si>
  <si>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</si>
  <si>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</si>
  <si>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</si>
  <si>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</si>
  <si>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</si>
  <si>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</si>
  <si>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</si>
  <si>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</si>
  <si>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</si>
  <si>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</si>
  <si>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</si>
  <si>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</si>
  <si>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</si>
  <si>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</si>
  <si>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</si>
  <si>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</si>
  <si>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</si>
  <si>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</si>
  <si>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</si>
  <si>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</si>
  <si>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</si>
  <si>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</si>
  <si>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</si>
  <si>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</si>
  <si>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</si>
  <si>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</si>
  <si>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</si>
  <si>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</si>
  <si>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</si>
  <si>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</si>
  <si>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</si>
  <si>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</si>
  <si>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</si>
  <si>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</si>
  <si>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</si>
  <si>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</si>
  <si>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</si>
  <si>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</si>
  <si>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</si>
  <si>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</si>
  <si>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</si>
  <si>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</si>
  <si>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</si>
  <si>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</si>
  <si>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</si>
  <si>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</si>
  <si>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</si>
  <si>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</si>
  <si>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</si>
  <si>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</si>
  <si>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</si>
  <si>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</si>
  <si>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</si>
  <si>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</si>
  <si>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</si>
  <si>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</si>
  <si>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</si>
  <si>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</si>
  <si>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</si>
  <si>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</si>
  <si>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</si>
  <si>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</si>
  <si>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</si>
  <si>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</si>
  <si>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</si>
  <si>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</si>
  <si>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</si>
  <si>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</si>
  <si>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</si>
  <si>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</si>
  <si>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</si>
  <si>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</si>
  <si>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</si>
  <si>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</si>
  <si>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</si>
  <si>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</si>
  <si>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</si>
  <si>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</si>
  <si>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</si>
  <si>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</si>
  <si>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</si>
  <si>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</si>
  <si>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</si>
  <si>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</si>
  <si>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</si>
  <si>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</si>
  <si>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</si>
  <si>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</si>
  <si>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</si>
  <si>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</si>
  <si>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</si>
  <si>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</si>
  <si>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</si>
  <si>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</si>
  <si>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</si>
  <si>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</si>
  <si>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</si>
  <si>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</si>
  <si>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</si>
  <si>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</si>
  <si>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</si>
  <si>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</si>
  <si>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</si>
  <si>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</si>
  <si>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</si>
  <si>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</si>
  <si>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</si>
  <si>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</si>
  <si>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</si>
  <si>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</si>
  <si>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</si>
  <si>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</si>
  <si>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</si>
  <si>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</si>
  <si>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</si>
  <si>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</si>
  <si>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</si>
  <si>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</si>
  <si>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</si>
  <si>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</si>
  <si>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</si>
  <si>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</si>
  <si>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</si>
  <si>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</si>
  <si>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</si>
  <si>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</si>
  <si>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</si>
  <si>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</si>
  <si>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</si>
  <si>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</si>
  <si>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</si>
  <si>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</si>
  <si>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</si>
  <si>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</si>
  <si>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</si>
  <si>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</si>
  <si>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</si>
  <si>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</si>
  <si>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</si>
  <si>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</si>
  <si>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</si>
  <si>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</si>
  <si>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</si>
  <si>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</si>
  <si>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</si>
  <si>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</si>
  <si>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</si>
  <si>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</si>
  <si>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</si>
  <si>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</si>
  <si>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</si>
  <si>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</si>
  <si>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</si>
  <si>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</si>
  <si>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</si>
  <si>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</si>
  <si>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</si>
  <si>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</si>
  <si>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</si>
  <si>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</si>
  <si>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</si>
  <si>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</si>
  <si>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</si>
  <si>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</si>
  <si>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</si>
  <si>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</si>
  <si>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</si>
  <si>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</si>
  <si>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</si>
  <si>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</si>
  <si>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</si>
  <si>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</si>
  <si>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</si>
  <si>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</si>
  <si>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</si>
  <si>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</si>
  <si>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</si>
  <si>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</si>
  <si>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</si>
  <si>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</si>
  <si>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</si>
  <si>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</si>
  <si>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</si>
  <si>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</si>
  <si>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</si>
  <si>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</si>
  <si>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</si>
  <si>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</si>
  <si>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</si>
  <si>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</si>
  <si>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</si>
  <si>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</si>
  <si>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</si>
  <si>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</si>
  <si>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</si>
  <si>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</si>
  <si>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</si>
  <si>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</si>
  <si>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</si>
  <si>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</si>
  <si>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</si>
  <si>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</si>
  <si>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</si>
  <si>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</si>
  <si>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</si>
  <si>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</si>
  <si>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</si>
  <si>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</si>
  <si>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</si>
  <si>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</si>
  <si>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</si>
  <si>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</si>
  <si>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</si>
  <si>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</si>
  <si>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</si>
  <si>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</si>
  <si>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</si>
  <si>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</si>
  <si>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</si>
  <si>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</si>
  <si>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</si>
  <si>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</si>
  <si>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</si>
  <si>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</si>
  <si>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</si>
  <si>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</si>
  <si>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</si>
  <si>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</si>
  <si>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</si>
  <si>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</si>
  <si>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</si>
  <si>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</si>
  <si>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</si>
  <si>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</si>
  <si>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</si>
  <si>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</si>
  <si>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</si>
  <si>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</si>
  <si>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</si>
  <si>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</si>
  <si>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</si>
  <si>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</si>
  <si>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</si>
  <si>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</si>
  <si>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</si>
  <si>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</si>
  <si>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</si>
  <si>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</si>
  <si>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</si>
  <si>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</si>
  <si>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</si>
  <si>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</si>
  <si>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</si>
  <si>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</si>
  <si>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</si>
  <si>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</si>
  <si>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</si>
  <si>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</si>
  <si>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</si>
  <si>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</si>
  <si>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</si>
  <si>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</si>
  <si>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</si>
  <si>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</si>
  <si>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</si>
  <si>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</si>
  <si>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</si>
  <si>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</si>
  <si>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</si>
  <si>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</si>
  <si>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</si>
  <si>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</si>
  <si>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</si>
  <si>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</si>
  <si>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</si>
  <si>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</si>
  <si>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</si>
  <si>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</si>
  <si>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</si>
  <si>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</si>
  <si>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</si>
  <si>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</si>
  <si>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</si>
  <si>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</si>
  <si>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</si>
  <si>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</si>
  <si>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</si>
  <si>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</si>
  <si>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</si>
  <si>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</si>
  <si>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</si>
  <si>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</si>
  <si>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</si>
  <si>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</si>
  <si>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</si>
  <si>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</si>
  <si>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</si>
  <si>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</si>
  <si>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</si>
  <si>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</si>
  <si>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</si>
  <si>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</si>
  <si>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</si>
  <si>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</si>
  <si>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</si>
  <si>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</si>
  <si>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</si>
  <si>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</si>
  <si>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</si>
  <si>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</si>
  <si>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</si>
  <si>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</si>
  <si>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</si>
  <si>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</si>
  <si>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</si>
  <si>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</si>
  <si>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</si>
  <si>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</si>
  <si>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</si>
  <si>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</si>
  <si>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</si>
  <si>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</si>
  <si>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</si>
  <si>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</si>
  <si>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</si>
  <si>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</si>
  <si>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</si>
  <si>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</si>
  <si>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</si>
  <si>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</si>
  <si>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</si>
  <si>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</si>
  <si>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</si>
  <si>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</si>
  <si>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</si>
  <si>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</si>
  <si>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</si>
  <si>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</si>
  <si>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</si>
  <si>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</si>
  <si>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</si>
  <si>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</si>
  <si>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</si>
  <si>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</si>
  <si>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</si>
  <si>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</si>
  <si>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</si>
  <si>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</si>
  <si>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</si>
  <si>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</si>
  <si>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</si>
  <si>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</si>
  <si>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</si>
  <si>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</si>
  <si>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</si>
  <si>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</si>
  <si>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</si>
  <si>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</si>
  <si>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</si>
  <si>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</si>
  <si>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</si>
  <si>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</si>
  <si>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</si>
  <si>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</si>
  <si>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</si>
  <si>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</si>
  <si>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</si>
  <si>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</si>
  <si>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</si>
  <si>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</si>
  <si>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</si>
  <si>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</si>
  <si>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</si>
  <si>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</si>
  <si>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</si>
  <si>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</si>
  <si>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</si>
  <si>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</si>
  <si>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</si>
  <si>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</si>
  <si>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</si>
  <si>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</si>
  <si>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</si>
  <si>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</si>
  <si>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</si>
  <si>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</si>
  <si>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</si>
  <si>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</si>
  <si>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</si>
  <si>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</si>
  <si>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</si>
  <si>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</si>
  <si>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</si>
  <si>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</si>
  <si>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</si>
  <si>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</si>
  <si>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</si>
  <si>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</si>
  <si>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</si>
  <si>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</si>
  <si>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</si>
  <si>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</si>
  <si>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</si>
  <si>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</si>
  <si>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</si>
  <si>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</si>
  <si>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</si>
  <si>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</si>
  <si>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</si>
  <si>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</si>
  <si>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</si>
  <si>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</si>
  <si>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</si>
  <si>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</si>
  <si>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</si>
  <si>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</si>
  <si>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</si>
  <si>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</si>
  <si>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</si>
  <si>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</si>
  <si>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</si>
  <si>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</si>
  <si>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</si>
  <si>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</si>
  <si>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</si>
  <si>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</si>
  <si>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</si>
  <si>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</si>
  <si>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</si>
  <si>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</si>
  <si>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</si>
  <si>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</si>
  <si>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</si>
  <si>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</si>
  <si>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</si>
  <si>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</si>
  <si>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</si>
  <si>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</si>
  <si>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</si>
  <si>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</si>
  <si>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</si>
  <si>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</si>
  <si>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</si>
  <si>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</si>
  <si>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</si>
  <si>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</si>
  <si>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</si>
  <si>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</si>
  <si>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</si>
  <si>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</si>
  <si>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</si>
  <si>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</si>
  <si>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</si>
  <si>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</si>
  <si>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</si>
  <si>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</si>
  <si>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</si>
  <si>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</si>
  <si>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</si>
  <si>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</si>
  <si>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</si>
  <si>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</si>
  <si>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</si>
  <si>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</si>
  <si>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</si>
  <si>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</si>
  <si>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</si>
  <si>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</si>
  <si>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</si>
  <si>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</si>
  <si>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</si>
  <si>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</si>
  <si>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</si>
  <si>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</si>
  <si>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</si>
  <si>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</si>
  <si>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</si>
  <si>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</si>
  <si>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</si>
  <si>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</si>
  <si>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</si>
  <si>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</si>
  <si>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</si>
  <si>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</si>
  <si>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</si>
  <si>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</si>
  <si>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</si>
  <si>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</si>
  <si>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</si>
  <si>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</si>
  <si>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</si>
  <si>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</si>
  <si>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</si>
  <si>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</si>
  <si>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</si>
  <si>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</si>
  <si>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</si>
  <si>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</si>
  <si>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</si>
  <si>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</si>
  <si>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</si>
  <si>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</si>
  <si>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</si>
  <si>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</si>
  <si>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</si>
  <si>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</si>
  <si>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</si>
  <si>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</si>
  <si>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</si>
  <si>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</si>
  <si>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</si>
  <si>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</si>
  <si>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</si>
  <si>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</si>
  <si>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</si>
  <si>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</si>
  <si>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</si>
  <si>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</si>
  <si>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</si>
  <si>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</si>
  <si>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</si>
  <si>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</si>
  <si>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</si>
  <si>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</si>
  <si>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</si>
  <si>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</si>
  <si>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</si>
  <si>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</si>
  <si>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</si>
  <si>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</si>
  <si>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</si>
  <si>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</si>
  <si>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</si>
  <si>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</si>
  <si>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</si>
  <si>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</si>
  <si>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</si>
  <si>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</si>
  <si>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</si>
  <si>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</si>
  <si>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</si>
  <si>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</si>
  <si>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</si>
  <si>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</si>
  <si>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</si>
  <si>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</si>
  <si>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</si>
  <si>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</si>
  <si>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</si>
  <si>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</si>
  <si>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</si>
  <si>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</si>
  <si>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</si>
  <si>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</si>
  <si>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</si>
  <si>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</si>
  <si>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</si>
  <si>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</si>
  <si>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</si>
  <si>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</si>
  <si>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</si>
  <si>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</si>
  <si>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</si>
  <si>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</si>
  <si>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</si>
  <si>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</si>
  <si>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</si>
  <si>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</si>
  <si>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</si>
  <si>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</si>
  <si>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</si>
  <si>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</si>
  <si>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</si>
  <si>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</si>
  <si>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</si>
  <si>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</si>
  <si>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</si>
  <si>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</si>
  <si>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</si>
  <si>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</si>
  <si>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</si>
  <si>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</si>
  <si>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</si>
  <si>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</si>
  <si>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</si>
  <si>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</si>
  <si>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</si>
  <si>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</si>
  <si>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</si>
  <si>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</si>
  <si>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</si>
  <si>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</si>
  <si>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</si>
  <si>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</si>
  <si>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</si>
  <si>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</si>
  <si>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</si>
  <si>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</si>
  <si>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</si>
  <si>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</si>
  <si>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</si>
  <si>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</si>
  <si>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</si>
  <si>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</si>
  <si>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</si>
  <si>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</si>
  <si>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</si>
  <si>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</si>
  <si>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</si>
  <si>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</si>
  <si>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</si>
  <si>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</si>
  <si>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</si>
  <si>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</si>
  <si>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</si>
  <si>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</si>
  <si>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</si>
  <si>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</si>
  <si>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</si>
  <si>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</si>
  <si>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</si>
  <si>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</si>
  <si>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</si>
  <si>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</si>
  <si>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</si>
  <si>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</si>
  <si>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</si>
  <si>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</si>
  <si>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</si>
  <si>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</si>
  <si>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</si>
  <si>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</si>
  <si>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</si>
  <si>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</si>
  <si>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</si>
  <si>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</si>
  <si>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</si>
  <si>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</si>
  <si>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</si>
  <si>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</si>
  <si>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</si>
  <si>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</si>
  <si>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</si>
  <si>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</si>
  <si>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</si>
  <si>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</si>
  <si>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</si>
  <si>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</si>
  <si>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</si>
  <si>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</si>
  <si>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</si>
  <si>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</si>
  <si>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</si>
  <si>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</si>
  <si>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</si>
  <si>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</si>
  <si>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</si>
  <si>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</si>
  <si>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</si>
  <si>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</si>
  <si>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</si>
  <si>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</si>
  <si>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</si>
  <si>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</si>
  <si>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</si>
  <si>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</si>
  <si>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</si>
  <si>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</si>
  <si>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</si>
  <si>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</si>
  <si>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</si>
  <si>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</si>
  <si>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</si>
  <si>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</si>
  <si>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</si>
  <si>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</si>
  <si>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</si>
  <si>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</si>
  <si>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</si>
  <si>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</si>
  <si>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</si>
  <si>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</si>
  <si>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</si>
  <si>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</si>
  <si>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</si>
  <si>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</si>
  <si>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</si>
  <si>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</si>
  <si>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</si>
  <si>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</si>
  <si>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</si>
  <si>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</si>
  <si>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</si>
  <si>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</si>
  <si>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</si>
  <si>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</si>
  <si>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</si>
  <si>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</si>
  <si>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</si>
  <si>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</si>
  <si>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</si>
  <si>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</si>
  <si>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</si>
  <si>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</si>
  <si>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</si>
  <si>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</si>
  <si>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</si>
  <si>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</si>
  <si>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</si>
  <si>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</si>
  <si>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</si>
  <si>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</si>
  <si>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</si>
  <si>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</si>
  <si>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</si>
  <si>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</si>
  <si>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</si>
  <si>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</si>
  <si>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</si>
  <si>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</si>
  <si>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</si>
  <si>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</si>
  <si>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</si>
  <si>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</si>
  <si>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</si>
  <si>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</si>
  <si>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</si>
  <si>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</si>
  <si>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</si>
  <si>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</si>
  <si>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</si>
  <si>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</si>
  <si>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</si>
  <si>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</si>
  <si>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</si>
  <si>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</si>
  <si>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</si>
  <si>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</si>
  <si>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</si>
  <si>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</si>
  <si>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</si>
  <si>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</si>
  <si>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</si>
  <si>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</si>
  <si>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</si>
  <si>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</si>
  <si>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</si>
  <si>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</si>
  <si>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</si>
  <si>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</si>
  <si>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</si>
  <si>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</si>
  <si>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</si>
  <si>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</si>
  <si>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</si>
  <si>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</si>
  <si>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</si>
  <si>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</si>
  <si>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</si>
  <si>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</si>
  <si>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</si>
  <si>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</si>
  <si>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</si>
  <si>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</si>
  <si>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</si>
  <si>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</si>
  <si>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</si>
  <si>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</si>
  <si>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</si>
  <si>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</si>
  <si>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</si>
  <si>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</si>
  <si>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</si>
  <si>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</si>
  <si>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</si>
  <si>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</si>
  <si>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</si>
  <si>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</si>
  <si>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</si>
  <si>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</si>
  <si>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</si>
  <si>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</si>
  <si>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</si>
  <si>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</si>
  <si>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</si>
  <si>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</si>
  <si>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</si>
  <si>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</si>
  <si>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</si>
  <si>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</si>
  <si>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</si>
  <si>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</si>
  <si>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</si>
  <si>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</si>
  <si>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</si>
  <si>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</si>
  <si>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</si>
  <si>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</si>
  <si>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</si>
  <si>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</si>
  <si>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</si>
  <si>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</si>
  <si>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</si>
  <si>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</si>
  <si>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</si>
  <si>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</si>
  <si>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</si>
  <si>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</si>
  <si>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</si>
  <si>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</si>
  <si>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</si>
  <si>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</si>
  <si>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</si>
  <si>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</si>
  <si>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</si>
  <si>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</si>
  <si>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</si>
  <si>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</si>
  <si>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</si>
  <si>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</si>
  <si>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</si>
  <si>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</si>
  <si>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</si>
  <si>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</si>
  <si>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</si>
  <si>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</si>
  <si>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</si>
  <si>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</si>
  <si>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</si>
  <si>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</si>
  <si>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</si>
  <si>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</si>
  <si>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</si>
  <si>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</si>
  <si>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</si>
  <si>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</si>
  <si>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</si>
  <si>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</si>
  <si>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</si>
  <si>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</si>
  <si>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</si>
  <si>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</si>
  <si>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</si>
  <si>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</si>
  <si>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</si>
  <si>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</si>
  <si>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</si>
  <si>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</si>
  <si>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</si>
  <si>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</si>
  <si>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</si>
  <si>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</si>
  <si>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</si>
  <si>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</si>
  <si>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</si>
  <si>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</si>
  <si>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</si>
  <si>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</si>
  <si>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</si>
  <si>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</si>
  <si>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</si>
  <si>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</si>
  <si>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</si>
  <si>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</si>
  <si>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</si>
  <si>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</si>
  <si>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</si>
  <si>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</si>
  <si>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</si>
  <si>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</si>
  <si>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</si>
  <si>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</si>
  <si>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</si>
  <si>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</si>
  <si>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</si>
  <si>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</si>
  <si>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</si>
  <si>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</si>
  <si>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</si>
  <si>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</si>
  <si>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</si>
  <si>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</si>
  <si>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</si>
  <si>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</si>
  <si>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</si>
  <si>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</si>
  <si>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</si>
  <si>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</si>
  <si>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</si>
  <si>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</si>
  <si>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</si>
  <si>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</si>
  <si>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</si>
  <si>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</si>
  <si>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</si>
  <si>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</si>
  <si>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</si>
  <si>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</si>
  <si>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</si>
  <si>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</si>
  <si>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</si>
  <si>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</si>
  <si>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</si>
  <si>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</si>
  <si>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</si>
  <si>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</si>
  <si>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</si>
  <si>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</si>
  <si>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</si>
  <si>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</si>
  <si>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</si>
  <si>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</si>
  <si>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</si>
  <si>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</si>
  <si>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</si>
  <si>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</si>
  <si>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</si>
  <si>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</si>
  <si>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</si>
  <si>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</si>
  <si>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</si>
  <si>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</si>
  <si>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</si>
  <si>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</si>
  <si>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</si>
  <si>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</si>
  <si>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</si>
  <si>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</si>
  <si>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</si>
  <si>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</si>
  <si>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</si>
  <si>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</si>
  <si>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</si>
  <si>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</si>
  <si>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</si>
  <si>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</si>
  <si>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</si>
  <si>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</si>
  <si>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</si>
  <si>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</si>
  <si>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</si>
  <si>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</si>
  <si>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</si>
  <si>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</si>
  <si>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</si>
  <si>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</si>
  <si>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</si>
  <si>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</si>
  <si>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</si>
  <si>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</si>
  <si>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</si>
  <si>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</si>
  <si>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</si>
  <si>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</si>
  <si>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</si>
  <si>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</si>
  <si>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</si>
  <si>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</si>
  <si>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</si>
  <si>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</si>
  <si>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</si>
  <si>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</si>
  <si>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</si>
  <si>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</si>
  <si>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</si>
  <si>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</si>
  <si>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</si>
  <si>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</si>
  <si>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</si>
  <si>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</si>
  <si>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</si>
  <si>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</si>
  <si>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</si>
  <si>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</si>
  <si>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</si>
  <si>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</si>
  <si>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</si>
  <si>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</si>
  <si>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</si>
  <si>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</si>
  <si>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</si>
  <si>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</si>
  <si>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</si>
  <si>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</si>
  <si>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</si>
  <si>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</si>
  <si>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</si>
  <si>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</si>
  <si>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</si>
  <si>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</si>
  <si>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</si>
  <si>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</si>
  <si>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</si>
  <si>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</si>
  <si>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</si>
  <si>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</si>
  <si>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</si>
  <si>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</si>
  <si>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</si>
  <si>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</si>
  <si>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</si>
  <si>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</si>
  <si>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</si>
  <si>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</si>
  <si>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</si>
  <si>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</si>
  <si>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</si>
  <si>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</si>
  <si>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</si>
  <si>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</si>
  <si>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</si>
  <si>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</si>
  <si>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</si>
  <si>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</si>
  <si>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</si>
  <si>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</si>
  <si>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</si>
  <si>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</si>
  <si>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</si>
  <si>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</si>
  <si>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</si>
  <si>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</si>
  <si>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</si>
  <si>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</si>
  <si>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</si>
  <si>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</si>
  <si>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</si>
  <si>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</si>
  <si>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</si>
  <si>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</si>
  <si>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</si>
  <si>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</si>
  <si>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</si>
  <si>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</si>
  <si>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</si>
  <si>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</si>
  <si>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</si>
  <si>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</si>
  <si>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</si>
  <si>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</si>
  <si>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</si>
  <si>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</si>
  <si>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</si>
  <si>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</si>
  <si>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</si>
  <si>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</si>
  <si>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</si>
  <si>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</si>
  <si>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</si>
  <si>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</si>
  <si>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</si>
  <si>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</si>
  <si>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</si>
  <si>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</si>
  <si>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</si>
  <si>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</si>
  <si>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</si>
  <si>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</si>
  <si>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</si>
  <si>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</si>
  <si>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</si>
  <si>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</si>
  <si>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</si>
  <si>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</si>
  <si>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</si>
  <si>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</si>
  <si>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</si>
  <si>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</si>
  <si>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</si>
  <si>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</si>
  <si>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</si>
  <si>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</si>
  <si>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</si>
  <si>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</si>
  <si>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</si>
  <si>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</si>
  <si>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</si>
  <si>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</si>
  <si>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</si>
  <si>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</si>
  <si>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</si>
  <si>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</si>
  <si>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</si>
  <si>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</si>
  <si>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</si>
  <si>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</si>
  <si>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</si>
  <si>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</si>
  <si>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</si>
  <si>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</si>
  <si>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</si>
  <si>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</si>
  <si>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</si>
  <si>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</si>
  <si>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</si>
  <si>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</si>
  <si>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</si>
  <si>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</si>
  <si>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</si>
  <si>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</si>
  <si>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</si>
  <si>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</si>
  <si>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</si>
  <si>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</si>
  <si>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</si>
  <si>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</si>
  <si>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</si>
  <si>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</si>
  <si>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</si>
  <si>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</si>
  <si>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</si>
  <si>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</si>
  <si>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</si>
  <si>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</si>
  <si>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</si>
  <si>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</si>
  <si>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</si>
  <si>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</si>
  <si>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</si>
  <si>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</si>
  <si>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</si>
  <si>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</si>
  <si>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</si>
  <si>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</si>
  <si>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</si>
  <si>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</si>
  <si>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</si>
  <si>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</si>
  <si>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</si>
  <si>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</si>
  <si>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</si>
  <si>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</si>
  <si>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</si>
  <si>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</si>
  <si>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</si>
  <si>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</si>
  <si>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</si>
  <si>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</si>
  <si>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</si>
  <si>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</si>
  <si>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</si>
  <si>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</si>
  <si>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</si>
  <si>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</si>
  <si>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</si>
  <si>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</si>
  <si>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</si>
  <si>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</si>
  <si>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</si>
  <si>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</si>
  <si>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</si>
  <si>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</si>
  <si>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</si>
  <si>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</si>
  <si>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</si>
  <si>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</si>
  <si>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</si>
  <si>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</si>
  <si>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</si>
  <si>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</si>
  <si>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</si>
  <si>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</si>
  <si>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</si>
  <si>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</si>
  <si>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</si>
  <si>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</si>
  <si>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</si>
  <si>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</si>
  <si>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</si>
  <si>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</si>
  <si>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</si>
  <si>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</si>
  <si>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</si>
  <si>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</si>
  <si>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</si>
  <si>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</si>
  <si>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</si>
  <si>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</si>
  <si>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</si>
  <si>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</si>
  <si>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</si>
  <si>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</si>
  <si>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</si>
  <si>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</si>
  <si>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</si>
  <si>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</si>
  <si>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</si>
  <si>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</si>
  <si>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</si>
  <si>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</si>
  <si>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</si>
  <si>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</si>
  <si>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</si>
  <si>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</si>
  <si>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</si>
  <si>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</si>
  <si>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</si>
  <si>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</si>
  <si>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</si>
  <si>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</si>
  <si>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</si>
  <si>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</si>
  <si>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</si>
  <si>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</si>
  <si>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</si>
  <si>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</si>
  <si>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</si>
  <si>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</si>
  <si>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</si>
  <si>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</si>
  <si>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</si>
  <si>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</si>
  <si>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</si>
  <si>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</si>
  <si>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</si>
  <si>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</si>
  <si>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</si>
  <si>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</si>
  <si>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</si>
  <si>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</si>
  <si>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</si>
  <si>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</si>
  <si>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</si>
  <si>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</si>
  <si>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</si>
  <si>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</si>
  <si>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</si>
  <si>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</si>
  <si>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</si>
  <si>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</si>
  <si>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</si>
  <si>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</si>
  <si>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</si>
  <si>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</si>
  <si>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</si>
  <si>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</si>
  <si>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</si>
  <si>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</si>
  <si>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</si>
  <si>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</si>
  <si>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</si>
  <si>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</si>
  <si>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</si>
  <si>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</si>
  <si>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</si>
  <si>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</si>
  <si>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</si>
  <si>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</si>
  <si>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</si>
  <si>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</si>
  <si>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</si>
  <si>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</si>
  <si>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</si>
  <si>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</si>
  <si>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</si>
  <si>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</si>
  <si>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</si>
  <si>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</si>
  <si>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</si>
  <si>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</si>
  <si>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</si>
  <si>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</si>
  <si>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</si>
  <si>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</si>
  <si>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</si>
  <si>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</si>
  <si>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</si>
  <si>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</si>
  <si>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</si>
  <si>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</si>
  <si>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</si>
  <si>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</si>
  <si>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</si>
  <si>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</si>
  <si>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</si>
  <si>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</si>
  <si>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</si>
  <si>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</si>
  <si>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</si>
  <si>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</si>
  <si>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</si>
  <si>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</si>
  <si>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</si>
  <si>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</si>
  <si>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</si>
  <si>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</si>
  <si>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</si>
  <si>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</si>
  <si>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</si>
  <si>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</si>
  <si>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</si>
  <si>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</si>
  <si>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</si>
  <si>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</si>
  <si>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</si>
  <si>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</si>
  <si>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</si>
  <si>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</si>
  <si>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</si>
  <si>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</si>
  <si>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</si>
  <si>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</si>
  <si>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</si>
  <si>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</si>
  <si>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</si>
  <si>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</si>
  <si>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</si>
  <si>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</si>
  <si>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</si>
  <si>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</si>
  <si>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</si>
  <si>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</si>
  <si>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</si>
  <si>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</si>
  <si>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</si>
  <si>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</si>
  <si>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</si>
  <si>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</si>
  <si>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</si>
  <si>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</si>
  <si>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</si>
  <si>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</si>
  <si>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</si>
  <si>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</si>
  <si>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</si>
  <si>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</si>
  <si>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</si>
  <si>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</si>
  <si>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</si>
  <si>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</si>
  <si>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</si>
  <si>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</si>
  <si>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</si>
  <si>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</si>
  <si>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</si>
  <si>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</si>
  <si>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</si>
  <si>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</si>
  <si>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</si>
  <si>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</si>
  <si>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</si>
  <si>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</si>
  <si>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</si>
  <si>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</si>
  <si>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</si>
  <si>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</si>
  <si>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</si>
  <si>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</si>
  <si>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</si>
  <si>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</si>
  <si>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</si>
  <si>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</si>
  <si>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</si>
  <si>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</si>
  <si>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</si>
  <si>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</si>
  <si>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</si>
  <si>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</si>
  <si>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</si>
  <si>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</si>
  <si>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</si>
  <si>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</si>
  <si>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</si>
  <si>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</si>
  <si>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</si>
  <si>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</si>
  <si>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</si>
  <si>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</si>
  <si>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</si>
  <si>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</si>
  <si>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</si>
  <si>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</si>
  <si>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</si>
  <si>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</si>
  <si>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</si>
  <si>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</si>
  <si>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</si>
  <si>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</si>
  <si>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</si>
  <si>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</si>
  <si>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</si>
  <si>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</si>
  <si>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</si>
  <si>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</si>
  <si>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</si>
  <si>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</si>
  <si>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</si>
  <si>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</si>
  <si>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</si>
  <si>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</si>
  <si>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</si>
  <si>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</si>
  <si>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</si>
  <si>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</si>
  <si>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</si>
  <si>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</si>
  <si>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</si>
  <si>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</si>
  <si>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</si>
  <si>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</si>
  <si>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</si>
  <si>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</si>
  <si>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</si>
  <si>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</si>
  <si>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</si>
  <si>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</si>
  <si>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</si>
  <si>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</si>
  <si>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</si>
  <si>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</si>
  <si>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</si>
  <si>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</si>
  <si>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</si>
  <si>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</si>
  <si>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</si>
  <si>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</si>
  <si>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</si>
  <si>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</si>
  <si>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</si>
  <si>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</si>
  <si>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</si>
  <si>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</si>
  <si>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</si>
  <si>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</si>
  <si>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</si>
  <si>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</si>
  <si>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</si>
  <si>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</si>
  <si>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</si>
  <si>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</si>
  <si>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</si>
  <si>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</si>
  <si>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</si>
  <si>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</si>
  <si>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</si>
  <si>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</si>
  <si>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</si>
  <si>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</si>
  <si>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</si>
  <si>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</si>
  <si>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</si>
  <si>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</si>
  <si>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</si>
  <si>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</si>
  <si>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</si>
  <si>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</si>
  <si>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</si>
  <si>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</si>
  <si>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</si>
  <si>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</si>
  <si>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</si>
  <si>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</si>
  <si>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</si>
  <si>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</si>
  <si>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</si>
  <si>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</si>
  <si>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</si>
  <si>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</si>
  <si>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</si>
  <si>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</si>
  <si>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</si>
  <si>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</si>
  <si>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</si>
  <si>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</si>
  <si>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</si>
  <si>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</si>
  <si>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</si>
  <si>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</si>
  <si>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</si>
  <si>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</si>
  <si>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</si>
  <si>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</si>
  <si>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</si>
  <si>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</si>
  <si>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</si>
  <si>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</si>
  <si>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</si>
  <si>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</si>
  <si>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</si>
  <si>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</si>
  <si>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</si>
  <si>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</si>
  <si>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</si>
  <si>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</si>
  <si>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</si>
  <si>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</si>
  <si>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</si>
  <si>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</si>
  <si>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</si>
  <si>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</si>
  <si>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</si>
  <si>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</si>
  <si>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</si>
  <si>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</si>
  <si>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</si>
  <si>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</si>
  <si>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</si>
  <si>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</si>
  <si>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</si>
  <si>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</si>
  <si>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</si>
  <si>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</si>
  <si>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</si>
  <si>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</si>
  <si>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</si>
  <si>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</si>
  <si>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</si>
  <si>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</si>
  <si>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</si>
  <si>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</si>
  <si>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</si>
  <si>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</si>
  <si>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</si>
  <si>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</si>
  <si>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</si>
  <si>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</si>
  <si>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</si>
  <si>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</si>
  <si>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</si>
  <si>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</si>
  <si>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</si>
  <si>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</si>
  <si>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</si>
  <si>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</si>
  <si>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</si>
  <si>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</si>
  <si>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</si>
  <si>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</si>
  <si>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</si>
  <si>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</si>
  <si>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</si>
  <si>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</si>
  <si>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</si>
  <si>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</si>
  <si>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</si>
  <si>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</si>
  <si>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</si>
  <si>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</si>
  <si>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</si>
  <si>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</si>
  <si>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</si>
  <si>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</si>
  <si>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</si>
  <si>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</si>
  <si>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</si>
  <si>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</si>
  <si>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</si>
  <si>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</si>
  <si>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</si>
  <si>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</si>
  <si>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</si>
  <si>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</si>
  <si>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</si>
  <si>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</si>
  <si>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</si>
  <si>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</si>
  <si>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</si>
  <si>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</si>
  <si>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</si>
  <si>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</si>
  <si>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</si>
  <si>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</si>
  <si>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</si>
  <si>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</si>
  <si>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</si>
  <si>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</si>
  <si>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</si>
  <si>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</si>
  <si>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</si>
  <si>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</si>
  <si>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</si>
  <si>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</si>
  <si>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</si>
  <si>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</si>
  <si>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</si>
  <si>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</si>
  <si>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</si>
  <si>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</si>
  <si>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</si>
  <si>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</si>
  <si>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</si>
  <si>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</si>
  <si>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</si>
  <si>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</si>
  <si>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</si>
  <si>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</si>
  <si>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</si>
  <si>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</si>
  <si>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</si>
  <si>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</si>
  <si>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</si>
  <si>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</si>
  <si>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</si>
  <si>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</si>
  <si>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</si>
  <si>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</si>
  <si>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</si>
  <si>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</si>
  <si>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</si>
  <si>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</si>
  <si>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</si>
  <si>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</si>
  <si>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</si>
  <si>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</si>
  <si>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</si>
  <si>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</si>
  <si>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</si>
  <si>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</si>
  <si>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</si>
  <si>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</si>
  <si>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</si>
  <si>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</si>
  <si>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</si>
  <si>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</si>
  <si>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</si>
  <si>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</si>
  <si>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</si>
  <si>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</si>
  <si>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</si>
  <si>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</si>
  <si>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</si>
  <si>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</si>
  <si>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</si>
  <si>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</si>
  <si>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</si>
  <si>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</si>
  <si>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</si>
  <si>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</si>
  <si>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</si>
  <si>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</si>
  <si>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</si>
  <si>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</si>
  <si>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</si>
  <si>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</si>
  <si>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</si>
  <si>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</si>
  <si>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</si>
  <si>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</si>
  <si>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</si>
  <si>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</si>
  <si>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</si>
  <si>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</si>
  <si>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</si>
  <si>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</si>
  <si>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</si>
  <si>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</si>
  <si>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</si>
  <si>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</si>
  <si>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</si>
  <si>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</si>
  <si>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</si>
  <si>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</si>
  <si>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</si>
  <si>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</si>
  <si>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</si>
  <si>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</si>
  <si>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</si>
  <si>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</si>
  <si>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</si>
  <si>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</si>
  <si>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</si>
  <si>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</si>
  <si>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</si>
  <si>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</si>
  <si>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</si>
  <si>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</si>
  <si>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</si>
  <si>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</si>
  <si>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</si>
  <si>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</si>
  <si>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</si>
  <si>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</si>
  <si>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</si>
  <si>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</si>
  <si>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</si>
  <si>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</si>
  <si>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</si>
  <si>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</si>
  <si>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</si>
  <si>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</si>
  <si>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</si>
  <si>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</si>
  <si>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</si>
  <si>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</si>
  <si>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</si>
  <si>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</si>
  <si>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</si>
  <si>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</si>
  <si>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</si>
  <si>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</si>
  <si>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</si>
  <si>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</si>
  <si>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</si>
  <si>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</si>
  <si>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</si>
  <si>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</si>
  <si>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</si>
  <si>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</si>
  <si>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</si>
  <si>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</si>
  <si>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</si>
  <si>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</si>
  <si>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</si>
  <si>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</si>
  <si>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</si>
  <si>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</si>
  <si>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</si>
  <si>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</si>
  <si>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</si>
  <si>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</si>
  <si>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</si>
  <si>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</si>
  <si>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</si>
  <si>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</si>
  <si>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</si>
  <si>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</si>
  <si>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</si>
  <si>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</si>
  <si>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</si>
  <si>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</si>
  <si>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</si>
  <si>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</si>
  <si>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</si>
  <si>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</si>
  <si>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</si>
  <si>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</si>
  <si>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</si>
  <si>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</si>
  <si>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</si>
  <si>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</si>
  <si>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</si>
  <si>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</si>
  <si>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</si>
  <si>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</si>
  <si>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</si>
  <si>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</si>
  <si>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</si>
  <si>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</si>
  <si>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</si>
  <si>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</si>
  <si>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</si>
  <si>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</si>
  <si>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</si>
  <si>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</si>
  <si>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</si>
  <si>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</si>
  <si>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</si>
  <si>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</si>
  <si>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</si>
  <si>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</si>
  <si>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</si>
  <si>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</si>
  <si>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</si>
  <si>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</si>
  <si>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</si>
  <si>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</si>
  <si>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</si>
  <si>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</si>
  <si>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</si>
  <si>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</si>
  <si>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</si>
  <si>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</si>
  <si>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</si>
  <si>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</si>
  <si>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</si>
  <si>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</si>
  <si>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</si>
  <si>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</si>
  <si>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</si>
  <si>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</si>
  <si>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</si>
  <si>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</si>
  <si>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</si>
  <si>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</si>
  <si>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</si>
  <si>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</si>
  <si>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</si>
  <si>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</si>
  <si>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</si>
  <si>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</si>
  <si>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</si>
  <si>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</si>
  <si>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</si>
  <si>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</si>
  <si>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</si>
  <si>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</si>
  <si>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</si>
  <si>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</si>
  <si>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</si>
  <si>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</si>
  <si>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</si>
  <si>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</si>
  <si>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</si>
  <si>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</si>
  <si>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</si>
  <si>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</si>
  <si>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</si>
  <si>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</si>
  <si>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</si>
  <si>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</si>
  <si>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</si>
  <si>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</si>
  <si>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</si>
  <si>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</si>
  <si>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</si>
  <si>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</si>
  <si>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</si>
  <si>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</si>
  <si>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</si>
  <si>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</si>
  <si>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</si>
  <si>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</si>
  <si>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</si>
  <si>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</si>
  <si>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</si>
  <si>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</si>
  <si>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</si>
  <si>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</si>
  <si>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</si>
  <si>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</si>
  <si>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</si>
  <si>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</si>
  <si>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</si>
  <si>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</si>
  <si>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</si>
  <si>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</si>
  <si>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</si>
  <si>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</si>
  <si>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</si>
  <si>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</si>
  <si>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</si>
  <si>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</si>
  <si>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</si>
  <si>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</si>
  <si>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</si>
  <si>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</si>
  <si>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</si>
  <si>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</si>
  <si>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</si>
  <si>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</si>
  <si>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</si>
  <si>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</si>
  <si>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</si>
  <si>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</si>
  <si>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</si>
  <si>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</si>
  <si>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</si>
  <si>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</si>
  <si>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</si>
  <si>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</si>
  <si>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</si>
  <si>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</si>
  <si>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</si>
  <si>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</si>
  <si>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</si>
  <si>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</si>
  <si>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</si>
  <si>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</si>
  <si>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</si>
  <si>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</si>
  <si>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</si>
  <si>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</si>
  <si>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</si>
  <si>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</si>
  <si>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</si>
  <si>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</si>
  <si>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</si>
  <si>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</si>
  <si>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</si>
  <si>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</si>
  <si>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</si>
  <si>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</si>
  <si>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</si>
  <si>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</si>
  <si>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</si>
  <si>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</si>
  <si>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</si>
  <si>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</si>
  <si>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</si>
  <si>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</si>
  <si>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</si>
  <si>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</si>
  <si>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</si>
  <si>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</si>
  <si>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</si>
  <si>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</si>
  <si>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</si>
  <si>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</si>
  <si>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</si>
  <si>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</si>
  <si>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</si>
  <si>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</si>
  <si>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</si>
  <si>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</si>
  <si>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</si>
  <si>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</si>
  <si>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</si>
  <si>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</si>
  <si>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</si>
  <si>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</si>
  <si>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</si>
  <si>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</si>
  <si>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</si>
  <si>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</si>
  <si>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</si>
  <si>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</si>
  <si>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</si>
  <si>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</si>
  <si>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</si>
  <si>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</si>
  <si>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</si>
  <si>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</si>
  <si>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</si>
  <si>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</si>
  <si>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</si>
  <si>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</si>
  <si>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</si>
  <si>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</si>
  <si>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</si>
  <si>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</si>
  <si>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</si>
  <si>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</si>
  <si>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</si>
  <si>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</si>
  <si>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</si>
  <si>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</si>
  <si>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</si>
  <si>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</si>
  <si>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</si>
  <si>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</si>
  <si>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</si>
  <si>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</si>
  <si>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</si>
  <si>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</si>
  <si>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</si>
  <si>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</si>
  <si>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</si>
  <si>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</si>
  <si>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</si>
  <si>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</si>
  <si>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</si>
  <si>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</si>
  <si>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</si>
  <si>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</si>
  <si>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</si>
  <si>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</si>
  <si>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</si>
  <si>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</si>
  <si>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</si>
  <si>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</si>
  <si>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</si>
  <si>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</si>
  <si>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</si>
  <si>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</si>
  <si>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</si>
  <si>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</si>
  <si>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</si>
  <si>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</si>
  <si>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</si>
  <si>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</si>
  <si>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</si>
  <si>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</si>
  <si>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</si>
  <si>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</si>
  <si>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</si>
  <si>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</si>
  <si>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</si>
  <si>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</si>
  <si>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</si>
  <si>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</si>
  <si>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</si>
  <si>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</si>
  <si>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</si>
  <si>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</si>
  <si>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</si>
  <si>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</si>
  <si>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</si>
  <si>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</si>
  <si>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</si>
  <si>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</si>
  <si>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</si>
  <si>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</si>
  <si>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</si>
  <si>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</si>
  <si>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</si>
  <si>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</si>
  <si>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</si>
  <si>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</si>
  <si>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</si>
  <si>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</si>
  <si>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</si>
  <si>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</si>
  <si>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</si>
  <si>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</si>
  <si>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</si>
  <si>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</si>
  <si>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</si>
  <si>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</si>
  <si>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</si>
  <si>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</si>
  <si>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</si>
  <si>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</si>
  <si>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</si>
  <si>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</si>
  <si>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</si>
  <si>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</si>
  <si>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</si>
  <si>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</si>
  <si>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</si>
  <si>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</si>
  <si>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</si>
  <si>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</si>
  <si>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</si>
  <si>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</si>
  <si>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</si>
  <si>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</si>
  <si>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</si>
  <si>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</si>
  <si>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</si>
  <si>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</si>
  <si>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</si>
  <si>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</si>
  <si>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</si>
  <si>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</si>
  <si>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</si>
  <si>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</si>
  <si>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</si>
  <si>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</si>
  <si>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</si>
  <si>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</si>
  <si>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</si>
  <si>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</si>
  <si>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</si>
  <si>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</si>
  <si>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</si>
  <si>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</si>
  <si>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</si>
  <si>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</si>
  <si>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</si>
  <si>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</si>
  <si>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</si>
  <si>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</si>
  <si>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</si>
  <si>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</si>
  <si>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</si>
  <si>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</si>
  <si>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</si>
  <si>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</si>
  <si>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</si>
  <si>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</si>
  <si>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</si>
  <si>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</si>
  <si>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</si>
  <si>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</si>
  <si>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</si>
  <si>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</si>
  <si>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</si>
  <si>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</si>
  <si>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</si>
  <si>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</si>
  <si>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</si>
  <si>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</si>
  <si>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</si>
  <si>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</si>
  <si>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</si>
  <si>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</si>
  <si>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</si>
  <si>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</si>
  <si>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</si>
  <si>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</si>
  <si>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</si>
  <si>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</si>
  <si>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</si>
  <si>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</si>
  <si>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</si>
  <si>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</si>
  <si>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</si>
  <si>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</si>
  <si>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</si>
  <si>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</si>
  <si>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</si>
  <si>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</si>
  <si>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</si>
  <si>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</si>
  <si>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</si>
  <si>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</si>
  <si>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</si>
  <si>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</si>
  <si>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</si>
  <si>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</si>
  <si>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</si>
  <si>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</si>
  <si>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</si>
  <si>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</si>
  <si>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</si>
  <si>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</si>
  <si>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</si>
  <si>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</si>
  <si>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</si>
  <si>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</si>
  <si>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</si>
  <si>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</si>
  <si>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</si>
  <si>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</si>
  <si>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</si>
  <si>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</si>
  <si>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</si>
  <si>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</si>
  <si>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</si>
  <si>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</si>
  <si>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</si>
  <si>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</si>
  <si>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</si>
  <si>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</si>
  <si>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</si>
  <si>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</si>
  <si>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</si>
  <si>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</si>
  <si>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</si>
  <si>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</si>
  <si>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</si>
  <si>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</si>
  <si>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</si>
  <si>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</si>
  <si>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</si>
  <si>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</si>
  <si>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</si>
  <si>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</si>
  <si>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</si>
  <si>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</si>
  <si>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</si>
  <si>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</si>
  <si>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</si>
  <si>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</si>
  <si>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</si>
  <si>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</si>
  <si>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</si>
  <si>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</si>
  <si>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</si>
  <si>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</si>
  <si>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</si>
  <si>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</si>
  <si>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</si>
  <si>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</si>
  <si>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</si>
  <si>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</si>
  <si>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</si>
  <si>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</si>
  <si>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</si>
  <si>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</si>
  <si>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</si>
  <si>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</si>
  <si>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</si>
  <si>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</si>
  <si>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</si>
  <si>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</si>
  <si>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</si>
  <si>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</si>
  <si>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</si>
  <si>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</si>
  <si>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</si>
  <si>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</si>
  <si>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</si>
  <si>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</si>
  <si>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</si>
  <si>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</si>
  <si>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</si>
  <si>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</si>
  <si>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</si>
  <si>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</si>
  <si>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</si>
  <si>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</si>
  <si>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</si>
  <si>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</si>
  <si>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</si>
  <si>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</si>
  <si>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</si>
  <si>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</si>
  <si>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</si>
  <si>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</si>
  <si>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</si>
  <si>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</si>
  <si>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</si>
  <si>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</si>
  <si>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</si>
  <si>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</si>
  <si>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</si>
  <si>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</si>
  <si>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</si>
  <si>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</si>
  <si>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</si>
  <si>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</si>
  <si>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</si>
  <si>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</si>
  <si>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</si>
  <si>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</si>
  <si>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</si>
  <si>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</si>
  <si>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</si>
  <si>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</si>
  <si>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</si>
  <si>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</si>
  <si>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</si>
  <si>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</si>
  <si>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</si>
  <si>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</si>
  <si>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</si>
  <si>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</si>
  <si>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</si>
  <si>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</si>
  <si>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</si>
  <si>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</si>
  <si>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</si>
  <si>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</si>
  <si>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</si>
  <si>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</si>
  <si>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</si>
  <si>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</si>
  <si>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</si>
  <si>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</si>
  <si>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</si>
  <si>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</si>
  <si>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</si>
  <si>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</si>
  <si>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</si>
  <si>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</si>
  <si>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</si>
  <si>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</si>
  <si>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</si>
  <si>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</si>
  <si>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</si>
  <si>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</si>
  <si>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</si>
  <si>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</si>
  <si>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</si>
  <si>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</si>
  <si>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</si>
  <si>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</si>
  <si>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</si>
  <si>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</si>
  <si>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</si>
  <si>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</si>
  <si>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</si>
  <si>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</si>
  <si>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</si>
  <si>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</si>
  <si>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</si>
  <si>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</si>
  <si>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</si>
  <si>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</si>
  <si>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</si>
  <si>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</si>
  <si>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</si>
  <si>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</si>
  <si>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</si>
  <si>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</si>
  <si>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</si>
  <si>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</si>
  <si>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</si>
  <si>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</si>
  <si>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</si>
  <si>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</si>
  <si>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</si>
  <si>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</si>
  <si>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</si>
  <si>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</si>
  <si>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</si>
  <si>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</si>
  <si>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</si>
  <si>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</si>
  <si>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</si>
  <si>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</si>
  <si>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</si>
  <si>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</si>
  <si>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</si>
  <si>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</si>
  <si>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</si>
  <si>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</si>
  <si>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</si>
  <si>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</si>
  <si>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</si>
  <si>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</si>
  <si>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</si>
  <si>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</si>
  <si>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</si>
  <si>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</si>
  <si>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</si>
  <si>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</si>
  <si>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</si>
  <si>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</si>
  <si>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</si>
  <si>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</si>
  <si>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</si>
  <si>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</si>
  <si>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</si>
  <si>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</si>
  <si>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</si>
  <si>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</si>
  <si>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</si>
  <si>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</si>
  <si>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</si>
  <si>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</si>
  <si>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</si>
  <si>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</si>
  <si>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</si>
  <si>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</si>
  <si>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</si>
  <si>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</si>
  <si>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</si>
  <si>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</si>
  <si>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</si>
  <si>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</si>
  <si>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</si>
  <si>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</si>
  <si>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</si>
  <si>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</si>
  <si>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</si>
  <si>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</si>
  <si>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</si>
  <si>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</si>
  <si>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</si>
  <si>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</si>
  <si>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</si>
  <si>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</si>
  <si>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</si>
  <si>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</si>
  <si>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</si>
  <si>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</si>
  <si>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</si>
  <si>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</si>
  <si>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</si>
  <si>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</si>
  <si>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</si>
  <si>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</si>
  <si>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</si>
  <si>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</si>
  <si>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</si>
  <si>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</si>
  <si>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</si>
  <si>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</si>
  <si>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</si>
  <si>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</si>
  <si>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</si>
  <si>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</si>
  <si>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</si>
  <si>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</si>
  <si>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</si>
  <si>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</si>
  <si>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</si>
  <si>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</si>
  <si>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</si>
  <si>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</si>
  <si>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</si>
  <si>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</si>
  <si>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</si>
  <si>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</si>
  <si>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</si>
  <si>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</si>
  <si>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</si>
  <si>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</si>
  <si>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</si>
  <si>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</si>
  <si>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</si>
  <si>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</si>
  <si>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</si>
  <si>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</si>
  <si>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</si>
  <si>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</si>
  <si>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</si>
  <si>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</si>
  <si>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</si>
  <si>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</si>
  <si>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</si>
  <si>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</si>
  <si>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</si>
  <si>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</si>
  <si>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</si>
  <si>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</si>
  <si>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</si>
  <si>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</si>
  <si>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</si>
  <si>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</si>
  <si>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</si>
  <si>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</si>
  <si>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</si>
  <si>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</si>
  <si>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</si>
  <si>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</si>
  <si>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</si>
  <si>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</si>
  <si>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</si>
  <si>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</si>
  <si>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</si>
  <si>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</si>
  <si>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</si>
  <si>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</si>
  <si>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</si>
  <si>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</si>
  <si>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</si>
  <si>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</si>
  <si>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</si>
  <si>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</si>
  <si>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</si>
  <si>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</si>
  <si>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</si>
  <si>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</si>
  <si>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</si>
  <si>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</si>
  <si>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</si>
  <si>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</si>
  <si>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</si>
  <si>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</si>
  <si>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</si>
  <si>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</si>
  <si>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</si>
  <si>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</si>
  <si>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</si>
  <si>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</si>
  <si>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</si>
  <si>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</si>
  <si>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</si>
  <si>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</si>
  <si>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</si>
  <si>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</si>
  <si>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</si>
  <si>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</si>
  <si>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</si>
  <si>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</si>
  <si>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</si>
  <si>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</si>
  <si>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</si>
  <si>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</si>
  <si>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</si>
  <si>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</si>
  <si>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</si>
  <si>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</si>
  <si>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</si>
  <si>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</si>
  <si>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</si>
  <si>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</si>
  <si>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</si>
  <si>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</si>
  <si>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</si>
  <si>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</si>
  <si>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</si>
  <si>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</si>
  <si>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</si>
  <si>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</si>
  <si>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</si>
  <si>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</si>
  <si>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</si>
  <si>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</si>
  <si>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</si>
  <si>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</si>
  <si>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</si>
  <si>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</si>
  <si>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</si>
  <si>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</si>
  <si>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</si>
  <si>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</si>
  <si>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</si>
  <si>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</si>
  <si>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</si>
  <si>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</si>
  <si>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</si>
  <si>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</si>
  <si>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</si>
  <si>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</si>
  <si>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</si>
  <si>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</si>
  <si>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</si>
  <si>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</si>
  <si>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</si>
  <si>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</si>
  <si>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</si>
  <si>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</si>
  <si>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</si>
  <si>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</si>
  <si>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</si>
  <si>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</si>
  <si>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</si>
  <si>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</si>
  <si>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</si>
  <si>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</si>
  <si>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</si>
  <si>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</si>
  <si>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</si>
  <si>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</si>
  <si>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</si>
  <si>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</si>
  <si>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</si>
  <si>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</si>
  <si>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</si>
  <si>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</si>
  <si>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</si>
  <si>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</si>
  <si>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</si>
  <si>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</si>
  <si>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</si>
  <si>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</si>
  <si>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</si>
  <si>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</si>
  <si>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</si>
  <si>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</si>
  <si>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</si>
  <si>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</si>
  <si>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</si>
  <si>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</si>
  <si>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</si>
  <si>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</si>
  <si>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</si>
  <si>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</si>
  <si>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</si>
  <si>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</si>
  <si>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</si>
  <si>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</si>
  <si>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</si>
  <si>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</si>
  <si>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</si>
  <si>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</si>
  <si>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</si>
  <si>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</si>
  <si>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</si>
  <si>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</si>
  <si>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</si>
  <si>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</si>
  <si>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</si>
  <si>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</si>
  <si>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</si>
  <si>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</si>
  <si>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</si>
  <si>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</si>
  <si>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</si>
  <si>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</si>
  <si>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</si>
  <si>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</si>
  <si>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</si>
  <si>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</si>
  <si>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</si>
  <si>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</si>
  <si>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</si>
  <si>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</si>
  <si>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</si>
  <si>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</si>
  <si>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</si>
  <si>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</si>
  <si>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</si>
  <si>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</si>
  <si>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</si>
  <si>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</si>
  <si>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</si>
  <si>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</si>
  <si>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</si>
  <si>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</si>
  <si>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</si>
  <si>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</si>
  <si>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</si>
  <si>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</si>
  <si>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</si>
  <si>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</si>
  <si>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</si>
  <si>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</si>
  <si>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</si>
  <si>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</si>
  <si>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</si>
  <si>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</si>
  <si>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</si>
  <si>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</si>
  <si>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</si>
  <si>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</si>
  <si>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</si>
  <si>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</si>
  <si>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</si>
  <si>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</si>
  <si>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</si>
  <si>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</si>
  <si>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</si>
  <si>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</si>
  <si>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</si>
  <si>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</si>
  <si>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</si>
  <si>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</si>
  <si>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</si>
  <si>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</si>
  <si>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</si>
  <si>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</si>
  <si>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</si>
  <si>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</si>
  <si>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</si>
  <si>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</si>
  <si>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</si>
  <si>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</si>
  <si>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</si>
  <si>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</si>
  <si>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</si>
  <si>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</si>
  <si>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</si>
  <si>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</si>
  <si>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</si>
  <si>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</si>
  <si>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</si>
  <si>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</si>
  <si>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</si>
  <si>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</si>
  <si>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</si>
  <si>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</si>
  <si>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</si>
  <si>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</si>
  <si>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</si>
  <si>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</si>
  <si>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</si>
  <si>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</si>
  <si>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</si>
  <si>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</si>
  <si>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</si>
  <si>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</si>
  <si>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</si>
  <si>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</si>
  <si>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</si>
  <si>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</si>
  <si>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</si>
  <si>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</si>
  <si>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</si>
  <si>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</si>
  <si>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</si>
  <si>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</si>
  <si>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</si>
  <si>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</si>
  <si>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</si>
  <si>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</si>
  <si>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</si>
  <si>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</si>
  <si>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</si>
  <si>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</si>
  <si>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</si>
  <si>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</si>
  <si>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</si>
  <si>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</si>
  <si>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</si>
  <si>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</si>
  <si>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</si>
  <si>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</si>
  <si>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</si>
  <si>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</si>
  <si>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</si>
  <si>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</si>
  <si>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</si>
  <si>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</si>
  <si>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</si>
  <si>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</si>
  <si>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</si>
  <si>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</si>
  <si>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</si>
  <si>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</si>
  <si>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</si>
  <si>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</si>
  <si>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</si>
  <si>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</si>
  <si>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</si>
  <si>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</si>
  <si>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</si>
  <si>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</si>
  <si>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</si>
  <si>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</si>
  <si>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</si>
  <si>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</si>
  <si>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</si>
  <si>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</si>
  <si>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</si>
  <si>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</si>
  <si>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</si>
  <si>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</si>
  <si>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</si>
  <si>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</si>
  <si>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</si>
  <si>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</si>
  <si>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</si>
  <si>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</si>
  <si>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</si>
  <si>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</si>
  <si>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</si>
  <si>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</si>
  <si>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</si>
  <si>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</si>
  <si>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</si>
  <si>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</si>
  <si>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</si>
  <si>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</si>
  <si>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</si>
  <si>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</si>
  <si>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</si>
  <si>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</si>
  <si>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</si>
  <si>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</si>
  <si>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</si>
  <si>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</si>
  <si>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</si>
  <si>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</si>
  <si>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</si>
  <si>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</si>
  <si>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</si>
  <si>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</si>
  <si>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</si>
  <si>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</si>
  <si>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</si>
  <si>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</si>
  <si>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</si>
  <si>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</si>
  <si>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</si>
  <si>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</si>
  <si>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</si>
  <si>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</si>
  <si>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</si>
  <si>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</si>
  <si>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</si>
  <si>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</si>
  <si>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</si>
  <si>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</si>
  <si>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</si>
  <si>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</si>
  <si>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</si>
  <si>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</si>
  <si>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</si>
  <si>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</si>
  <si>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</si>
  <si>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</si>
  <si>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</si>
  <si>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</si>
  <si>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</si>
  <si>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</si>
  <si>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</si>
  <si>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</si>
  <si>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</si>
  <si>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</si>
  <si>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</si>
  <si>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</si>
  <si>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</si>
  <si>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</si>
  <si>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</si>
  <si>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</si>
  <si>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</si>
  <si>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</si>
  <si>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</si>
  <si>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</si>
  <si>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</si>
  <si>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</si>
  <si>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</si>
  <si>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</si>
  <si>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</si>
  <si>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</si>
  <si>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</si>
  <si>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</si>
  <si>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</si>
  <si>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</si>
  <si>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</si>
  <si>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</si>
  <si>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</si>
  <si>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</si>
  <si>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</si>
  <si>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</si>
  <si>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</si>
  <si>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</si>
  <si>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</si>
  <si>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</si>
  <si>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</si>
  <si>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</si>
  <si>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</si>
  <si>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</si>
  <si>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</si>
  <si>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</si>
  <si>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</si>
  <si>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</si>
  <si>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</si>
  <si>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</si>
  <si>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</si>
  <si>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</si>
  <si>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</si>
  <si>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</si>
  <si>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</si>
  <si>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</si>
  <si>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</si>
  <si>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</si>
  <si>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</si>
  <si>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</si>
  <si>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</si>
  <si>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</si>
  <si>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</si>
  <si>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</si>
  <si>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</si>
  <si>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</si>
  <si>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</si>
  <si>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</si>
  <si>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</si>
  <si>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</si>
  <si>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</si>
  <si>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</si>
  <si>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</si>
  <si>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</si>
  <si>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</si>
  <si>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</si>
  <si>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</si>
  <si>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</si>
  <si>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</si>
  <si>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</si>
  <si>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</si>
  <si>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</si>
  <si>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</si>
  <si>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</si>
  <si>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</si>
  <si>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</si>
  <si>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</si>
  <si>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</si>
  <si>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</si>
  <si>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</si>
  <si>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</si>
  <si>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</si>
  <si>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</si>
  <si>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</si>
  <si>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</si>
  <si>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</si>
  <si>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</si>
  <si>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</si>
  <si>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</si>
  <si>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</si>
  <si>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</si>
  <si>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</si>
  <si>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</si>
  <si>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</si>
  <si>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</si>
  <si>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</si>
  <si>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</si>
  <si>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</si>
  <si>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</si>
  <si>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</si>
  <si>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</si>
  <si>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</si>
  <si>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</si>
  <si>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</si>
  <si>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</si>
  <si>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</si>
  <si>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</si>
  <si>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</si>
  <si>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</si>
  <si>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</si>
  <si>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</si>
  <si>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</si>
  <si>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</si>
  <si>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</si>
  <si>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</si>
  <si>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</si>
  <si>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</si>
  <si>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</si>
  <si>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</si>
  <si>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</si>
  <si>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</si>
  <si>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</si>
  <si>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</si>
  <si>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</si>
  <si>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</si>
  <si>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</si>
  <si>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</si>
  <si>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</si>
  <si>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</si>
  <si>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</si>
  <si>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</si>
  <si>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</si>
  <si>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</si>
  <si>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</si>
  <si>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</si>
  <si>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</si>
  <si>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</si>
  <si>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</si>
  <si>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</si>
  <si>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</si>
  <si>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</si>
  <si>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</si>
  <si>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</si>
  <si>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</si>
  <si>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</si>
  <si>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</si>
  <si>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</si>
  <si>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</si>
  <si>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</si>
  <si>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</si>
  <si>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</si>
  <si>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</si>
  <si>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</si>
  <si>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</si>
  <si>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</si>
  <si>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</si>
  <si>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</si>
  <si>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</si>
  <si>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</si>
  <si>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</si>
  <si>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</si>
  <si>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</si>
  <si>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</si>
  <si>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</si>
  <si>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</si>
  <si>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</si>
  <si>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</si>
  <si>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</si>
  <si>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</si>
  <si>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</si>
  <si>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</si>
  <si>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</si>
  <si>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</si>
  <si>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</si>
  <si>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</si>
  <si>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</si>
  <si>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</si>
  <si>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</si>
  <si>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</si>
  <si>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</si>
  <si>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</si>
  <si>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</si>
  <si>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</si>
  <si>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</si>
  <si>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</si>
  <si>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</si>
  <si>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</si>
  <si>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</si>
  <si>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</si>
  <si>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</si>
  <si>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</si>
  <si>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</si>
  <si>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</si>
  <si>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</si>
  <si>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</si>
  <si>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</si>
  <si>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</si>
  <si>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</si>
  <si>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</si>
  <si>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</si>
  <si>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</si>
  <si>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</si>
  <si>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</si>
  <si>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</si>
  <si>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</si>
  <si>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</si>
  <si>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</si>
  <si>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</si>
  <si>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</si>
  <si>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</si>
  <si>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</si>
  <si>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</si>
  <si>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</si>
  <si>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</si>
  <si>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</si>
  <si>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</si>
  <si>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</si>
  <si>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</si>
  <si>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</si>
  <si>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</si>
  <si>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</si>
  <si>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</si>
  <si>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</si>
  <si>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</si>
  <si>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</si>
  <si>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</si>
  <si>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</si>
  <si>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</si>
  <si>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</si>
  <si>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</si>
  <si>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</si>
  <si>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</si>
  <si>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</si>
  <si>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</si>
  <si>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</si>
  <si>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</si>
  <si>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</si>
  <si>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</si>
  <si>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</si>
  <si>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</si>
  <si>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</si>
  <si>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</si>
  <si>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</si>
  <si>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</si>
  <si>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</si>
  <si>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</si>
  <si>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</si>
  <si>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</si>
  <si>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</si>
  <si>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</si>
  <si>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</si>
  <si>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</si>
  <si>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</si>
  <si>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</si>
  <si>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</si>
  <si>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</si>
  <si>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</si>
  <si>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</si>
  <si>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</si>
  <si>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</si>
  <si>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</si>
  <si>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</si>
  <si>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</si>
  <si>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</si>
  <si>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</si>
  <si>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</si>
  <si>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</si>
  <si>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</si>
  <si>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</si>
  <si>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</si>
  <si>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</si>
  <si>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</si>
  <si>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</si>
  <si>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</si>
  <si>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</si>
  <si>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</si>
  <si>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</si>
  <si>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</si>
  <si>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</si>
  <si>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</si>
  <si>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</si>
  <si>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</si>
  <si>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</si>
  <si>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</si>
  <si>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</si>
  <si>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</si>
  <si>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</si>
  <si>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</si>
  <si>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</si>
  <si>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</si>
  <si>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</si>
  <si>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</si>
  <si>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</si>
  <si>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</si>
  <si>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</si>
  <si>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</si>
  <si>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</si>
  <si>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</si>
  <si>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</si>
  <si>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</si>
  <si>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</si>
  <si>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</si>
  <si>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</si>
  <si>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</si>
  <si>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</si>
  <si>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</si>
  <si>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</si>
  <si>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</si>
  <si>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</si>
  <si>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</si>
  <si>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</si>
  <si>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</si>
  <si>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</si>
  <si>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</si>
  <si>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</si>
  <si>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</si>
  <si>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</si>
  <si>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</si>
  <si>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</si>
  <si>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</si>
  <si>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</si>
  <si>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</si>
  <si>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</si>
  <si>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</si>
  <si>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</si>
  <si>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</si>
  <si>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</si>
  <si>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</si>
  <si>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</si>
  <si>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</si>
  <si>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</si>
  <si>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</si>
  <si>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</si>
  <si>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</si>
  <si>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</si>
  <si>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</si>
  <si>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</si>
  <si>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</si>
  <si>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</si>
  <si>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</si>
  <si>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</si>
  <si>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</si>
  <si>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</si>
  <si>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</si>
  <si>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</si>
  <si>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</si>
  <si>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</si>
  <si>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</si>
  <si>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</si>
  <si>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</si>
  <si>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</si>
  <si>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</si>
  <si>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</si>
  <si>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</si>
  <si>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</si>
  <si>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</si>
  <si>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</si>
  <si>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</si>
  <si>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</si>
  <si>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</si>
  <si>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</si>
  <si>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</si>
  <si>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</si>
  <si>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</si>
  <si>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</si>
  <si>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</si>
  <si>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</si>
  <si>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</si>
  <si>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</si>
  <si>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</si>
  <si>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</si>
  <si>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</si>
  <si>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</si>
  <si>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</si>
  <si>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</si>
  <si>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</si>
  <si>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</si>
  <si>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</si>
  <si>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</si>
  <si>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</si>
  <si>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</si>
  <si>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</si>
  <si>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</si>
  <si>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</si>
  <si>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</si>
  <si>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</si>
  <si>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</si>
  <si>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</si>
  <si>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</si>
  <si>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</si>
  <si>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</si>
  <si>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</si>
  <si>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</si>
  <si>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</si>
  <si>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</si>
  <si>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</si>
  <si>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</si>
  <si>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</si>
  <si>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</si>
  <si>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</si>
  <si>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</si>
  <si>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</si>
  <si>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</si>
  <si>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</si>
  <si>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</si>
  <si>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</si>
  <si>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</si>
  <si>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</si>
  <si>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</si>
  <si>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</si>
  <si>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</si>
  <si>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</si>
  <si>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</si>
  <si>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</si>
  <si>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</si>
  <si>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</si>
  <si>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</si>
  <si>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</si>
  <si>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</si>
  <si>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</si>
  <si>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</si>
  <si>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</si>
  <si>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</si>
  <si>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</si>
  <si>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</si>
  <si>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</si>
  <si>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</si>
  <si>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</si>
  <si>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</si>
  <si>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</si>
  <si>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</si>
  <si>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</si>
  <si>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</si>
  <si>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</si>
  <si>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</si>
  <si>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</si>
  <si>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</si>
  <si>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</si>
  <si>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</si>
  <si>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</si>
  <si>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</si>
  <si>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</si>
  <si>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</si>
  <si>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</si>
  <si>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</si>
  <si>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</si>
  <si>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</si>
  <si>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</si>
  <si>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</si>
  <si>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</si>
  <si>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</si>
  <si>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</si>
  <si>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</si>
  <si>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</si>
  <si>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</si>
  <si>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</si>
  <si>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</si>
  <si>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</si>
  <si>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</si>
  <si>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</si>
  <si>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</si>
  <si>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</si>
  <si>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</si>
  <si>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</si>
  <si>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</si>
  <si>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</si>
  <si>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</si>
  <si>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</si>
  <si>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</si>
  <si>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</si>
  <si>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</si>
  <si>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</si>
  <si>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</si>
  <si>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</si>
  <si>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</si>
  <si>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</si>
  <si>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</si>
  <si>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</si>
  <si>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</si>
  <si>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</si>
  <si>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</si>
  <si>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</si>
  <si>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</si>
  <si>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</si>
  <si>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</si>
  <si>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</si>
  <si>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</si>
  <si>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</si>
  <si>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</si>
  <si>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</si>
  <si>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</si>
  <si>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</si>
  <si>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</si>
  <si>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</si>
  <si>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</si>
  <si>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</si>
  <si>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</si>
  <si>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</si>
  <si>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</si>
  <si>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</si>
  <si>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</si>
  <si>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</si>
  <si>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</si>
  <si>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</si>
  <si>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</si>
  <si>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</si>
  <si>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</si>
  <si>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</si>
  <si>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</si>
  <si>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</si>
  <si>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</si>
  <si>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</si>
  <si>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</si>
  <si>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</si>
  <si>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</si>
  <si>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</si>
  <si>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</si>
  <si>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</si>
  <si>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</si>
  <si>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</si>
  <si>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</si>
  <si>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</si>
  <si>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</si>
  <si>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</si>
  <si>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</si>
  <si>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</si>
  <si>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</si>
  <si>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</si>
  <si>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</si>
  <si>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</si>
  <si>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</si>
  <si>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</si>
  <si>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</si>
  <si>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</si>
  <si>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</si>
  <si>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</si>
  <si>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</si>
  <si>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</si>
  <si>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</si>
  <si>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</si>
  <si>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</si>
  <si>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</si>
  <si>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</si>
  <si>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</si>
  <si>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</si>
  <si>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</si>
  <si>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</si>
  <si>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</si>
  <si>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</si>
  <si>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</si>
  <si>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</si>
  <si>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</si>
  <si>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</si>
  <si>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</si>
  <si>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</si>
  <si>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</si>
  <si>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</si>
  <si>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</si>
  <si>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</si>
  <si>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</si>
  <si>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</si>
  <si>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</si>
  <si>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</si>
  <si>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</si>
  <si>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</si>
  <si>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</si>
  <si>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</si>
  <si>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</si>
  <si>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</si>
  <si>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</si>
  <si>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</si>
  <si>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</si>
  <si>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</si>
  <si>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</si>
  <si>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</si>
  <si>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</si>
  <si>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</si>
  <si>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</si>
  <si>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</si>
  <si>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</si>
  <si>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</si>
  <si>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</si>
  <si>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</si>
  <si>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</si>
  <si>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</si>
  <si>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</si>
  <si>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</si>
  <si>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</si>
  <si>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</si>
  <si>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</si>
  <si>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</si>
  <si>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</si>
  <si>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</si>
  <si>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</si>
  <si>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</si>
  <si>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</si>
  <si>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</si>
  <si>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</si>
  <si>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</si>
  <si>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</si>
  <si>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</si>
  <si>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</si>
  <si>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</si>
  <si>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</si>
  <si>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</si>
  <si>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</si>
  <si>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</si>
  <si>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</si>
  <si>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</si>
  <si>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</si>
  <si>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</si>
  <si>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</si>
  <si>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</si>
  <si>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</si>
  <si>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</si>
  <si>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</si>
  <si>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</si>
  <si>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</si>
  <si>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</si>
  <si>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</si>
  <si>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</si>
  <si>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</si>
  <si>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</si>
  <si>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</si>
  <si>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</si>
  <si>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</si>
  <si>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</si>
  <si>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</si>
  <si>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</si>
  <si>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</si>
  <si>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</si>
  <si>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</si>
  <si>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</si>
  <si>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</si>
  <si>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</si>
  <si>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</si>
  <si>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</si>
  <si>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</si>
  <si>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</si>
  <si>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</si>
  <si>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</si>
  <si>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</si>
  <si>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</si>
  <si>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</si>
  <si>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</si>
  <si>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</si>
  <si>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</si>
  <si>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</si>
  <si>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</si>
  <si>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</si>
  <si>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</si>
  <si>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</si>
  <si>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</si>
  <si>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</si>
  <si>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</si>
  <si>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</si>
  <si>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</si>
  <si>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</si>
  <si>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</si>
  <si>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</si>
  <si>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</si>
  <si>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</si>
  <si>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</si>
  <si>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</si>
  <si>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</si>
  <si>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</si>
  <si>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</si>
  <si>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</si>
  <si>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</si>
  <si>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</si>
  <si>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</si>
  <si>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</si>
  <si>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</si>
  <si>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</si>
  <si>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</si>
  <si>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</si>
  <si>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</si>
  <si>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</si>
  <si>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</si>
  <si>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</si>
  <si>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</si>
  <si>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</si>
  <si>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</si>
  <si>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</si>
  <si>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</si>
  <si>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</si>
  <si>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</si>
  <si>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</si>
  <si>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</si>
  <si>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</si>
  <si>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</si>
  <si>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</si>
  <si>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</si>
  <si>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</si>
  <si>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</si>
  <si>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</si>
  <si>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</si>
  <si>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</si>
  <si>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</si>
  <si>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</si>
  <si>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</si>
  <si>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</si>
  <si>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</si>
  <si>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</si>
  <si>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</si>
  <si>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</si>
  <si>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</si>
  <si>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</si>
  <si>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</si>
  <si>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</si>
  <si>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</si>
  <si>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</si>
  <si>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</si>
  <si>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</si>
  <si>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</si>
  <si>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</si>
  <si>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</si>
  <si>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</si>
  <si>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</si>
  <si>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</si>
  <si>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</si>
  <si>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</si>
  <si>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</si>
  <si>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</si>
  <si>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</si>
  <si>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</si>
  <si>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</si>
  <si>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</si>
  <si>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</si>
  <si>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</si>
  <si>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</si>
  <si>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</si>
  <si>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</si>
  <si>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</si>
  <si>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</si>
  <si>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</si>
  <si>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</si>
  <si>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</si>
  <si>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</si>
  <si>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</si>
  <si>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</si>
  <si>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</si>
  <si>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</si>
  <si>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</si>
  <si>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</si>
  <si>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</si>
  <si>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</si>
  <si>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</si>
  <si>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</si>
  <si>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</si>
  <si>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</si>
  <si>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</si>
  <si>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</si>
  <si>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</si>
  <si>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</si>
  <si>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</si>
  <si>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</si>
  <si>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</si>
  <si>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</si>
  <si>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</si>
  <si>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</si>
  <si>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</si>
  <si>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</si>
  <si>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</si>
  <si>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</si>
  <si>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</si>
  <si>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</si>
  <si>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</si>
  <si>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</si>
  <si>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</si>
  <si>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</si>
  <si>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</si>
  <si>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</si>
  <si>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</si>
  <si>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</si>
  <si>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</si>
  <si>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</si>
  <si>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</si>
  <si>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</si>
  <si>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</si>
  <si>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</si>
  <si>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</si>
  <si>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</si>
  <si>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</si>
  <si>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</si>
  <si>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</si>
  <si>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</si>
  <si>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</si>
  <si>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</si>
  <si>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</si>
  <si>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</si>
  <si>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</si>
  <si>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</si>
  <si>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</si>
  <si>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</si>
  <si>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</si>
  <si>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</si>
  <si>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</si>
  <si>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</si>
  <si>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</si>
  <si>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</si>
  <si>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</si>
  <si>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</si>
  <si>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</si>
  <si>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</si>
  <si>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</si>
  <si>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</si>
  <si>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</si>
  <si>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</si>
  <si>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</si>
  <si>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</si>
  <si>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</si>
  <si>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</si>
  <si>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</si>
  <si>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</si>
  <si>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</si>
  <si>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</si>
  <si>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</si>
  <si>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</si>
  <si>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</si>
  <si>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</si>
  <si>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</si>
  <si>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</si>
  <si>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</si>
  <si>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</si>
  <si>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</si>
  <si>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</si>
  <si>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</si>
  <si>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</si>
  <si>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</si>
  <si>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</si>
  <si>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</si>
  <si>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</si>
  <si>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</si>
  <si>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</si>
  <si>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</si>
  <si>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</si>
  <si>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</si>
  <si>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</si>
  <si>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</si>
  <si>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</si>
  <si>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</si>
  <si>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</si>
  <si>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</si>
  <si>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</si>
  <si>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</si>
  <si>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</si>
  <si>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</si>
  <si>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</si>
  <si>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</si>
  <si>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</si>
  <si>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</si>
  <si>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</si>
  <si>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</si>
  <si>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</si>
  <si>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</si>
  <si>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</si>
  <si>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</si>
  <si>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</si>
  <si>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</si>
  <si>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</si>
  <si>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</si>
  <si>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</si>
  <si>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</si>
  <si>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</si>
  <si>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</si>
  <si>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</si>
  <si>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</si>
  <si>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</si>
  <si>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</si>
  <si>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</si>
  <si>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</si>
  <si>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</si>
  <si>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</si>
  <si>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</si>
  <si>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</si>
  <si>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</si>
  <si>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</si>
  <si>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</si>
  <si>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</si>
  <si>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</si>
  <si>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</si>
  <si>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</si>
  <si>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</si>
  <si>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</si>
  <si>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</si>
  <si>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</si>
  <si>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</si>
  <si>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</si>
  <si>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</si>
  <si>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</si>
  <si>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</si>
  <si>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</si>
  <si>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</si>
  <si>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</si>
  <si>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</si>
  <si>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</si>
  <si>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</si>
  <si>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</si>
  <si>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</si>
  <si>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</si>
  <si>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</si>
  <si>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</si>
  <si>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</si>
  <si>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</si>
  <si>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</si>
  <si>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</si>
  <si>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</si>
  <si>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</si>
  <si>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</si>
  <si>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</si>
  <si>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</si>
  <si>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</si>
  <si>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</si>
  <si>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</si>
  <si>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</si>
  <si>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</si>
  <si>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</si>
  <si>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</si>
  <si>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</si>
  <si>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</si>
  <si>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</si>
  <si>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</si>
  <si>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</si>
  <si>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</si>
  <si>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</si>
  <si>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</si>
  <si>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</si>
  <si>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</si>
  <si>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</si>
  <si>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</si>
  <si>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</si>
  <si>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</si>
  <si>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</si>
  <si>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</si>
  <si>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</si>
  <si>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</si>
  <si>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</si>
  <si>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</si>
  <si>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</si>
  <si>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</si>
  <si>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</si>
  <si>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</si>
  <si>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</si>
  <si>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</si>
  <si>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</si>
  <si>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</si>
  <si>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</si>
  <si>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</si>
  <si>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</si>
  <si>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</si>
  <si>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</si>
  <si>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</si>
  <si>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</si>
  <si>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</si>
  <si>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</si>
  <si>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</si>
  <si>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</si>
  <si>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</si>
  <si>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</si>
  <si>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</si>
  <si>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</si>
  <si>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</si>
  <si>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</si>
  <si>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</si>
  <si>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</si>
  <si>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</si>
  <si>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</si>
  <si>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</si>
  <si>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</si>
  <si>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</si>
  <si>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</si>
  <si>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</si>
  <si>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</si>
  <si>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</si>
  <si>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</si>
  <si>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</si>
  <si>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</si>
  <si>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</si>
  <si>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</si>
  <si>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</si>
  <si>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</si>
  <si>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</si>
  <si>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</si>
  <si>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</si>
  <si>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</si>
  <si>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</si>
  <si>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</si>
  <si>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</si>
  <si>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</si>
  <si>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</si>
  <si>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</si>
  <si>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</si>
  <si>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</si>
  <si>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</si>
  <si>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</si>
  <si>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</si>
  <si>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</si>
  <si>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</si>
  <si>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</si>
  <si>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</si>
  <si>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</si>
  <si>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</si>
  <si>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</si>
  <si>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</si>
  <si>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</si>
  <si>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</si>
  <si>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</si>
  <si>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</si>
  <si>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</si>
  <si>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</si>
  <si>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</si>
  <si>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</si>
  <si>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</si>
  <si>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</si>
  <si>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</si>
  <si>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</si>
  <si>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</si>
  <si>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</si>
  <si>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</si>
  <si>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</si>
  <si>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</si>
  <si>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</si>
  <si>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</si>
  <si>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</si>
  <si>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</si>
  <si>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</si>
  <si>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</si>
  <si>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</si>
  <si>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</si>
  <si>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</si>
  <si>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</si>
  <si>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</si>
  <si>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</si>
  <si>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</si>
  <si>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</si>
  <si>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</si>
  <si>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</si>
  <si>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</si>
  <si>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</si>
  <si>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</si>
  <si>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</si>
  <si>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</si>
  <si>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</si>
  <si>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</si>
  <si>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</si>
  <si>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</si>
  <si>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</si>
  <si>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</si>
  <si>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</si>
  <si>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</si>
  <si>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</si>
  <si>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</si>
  <si>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</si>
  <si>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</si>
  <si>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</si>
  <si>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</si>
  <si>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</si>
  <si>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</si>
  <si>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</si>
  <si>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</si>
  <si>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</si>
  <si>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</si>
  <si>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</si>
  <si>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</si>
  <si>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</si>
  <si>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</si>
  <si>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</si>
  <si>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</si>
  <si>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</si>
  <si>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</si>
  <si>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</si>
  <si>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</si>
  <si>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</si>
  <si>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</si>
  <si>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</si>
  <si>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</si>
  <si>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</si>
  <si>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</si>
  <si>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</si>
  <si>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</si>
  <si>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</si>
  <si>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</si>
  <si>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</si>
  <si>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</si>
  <si>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</si>
  <si>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</si>
  <si>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</si>
  <si>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</si>
  <si>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</si>
  <si>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</si>
  <si>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</si>
  <si>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</si>
  <si>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</si>
  <si>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</si>
  <si>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</si>
  <si>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</si>
  <si>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</si>
  <si>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</si>
  <si>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</si>
  <si>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</si>
  <si>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</si>
  <si>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</si>
  <si>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</si>
  <si>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</si>
  <si>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</si>
  <si>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</si>
  <si>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</si>
  <si>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</si>
  <si>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</si>
  <si>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</si>
  <si>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</si>
  <si>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</si>
  <si>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</si>
  <si>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</si>
  <si>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</si>
  <si>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</si>
  <si>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</si>
  <si>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</si>
  <si>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</si>
  <si>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</si>
  <si>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</si>
  <si>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</si>
  <si>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</si>
  <si>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</si>
  <si>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</si>
  <si>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</si>
  <si>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</si>
  <si>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</si>
  <si>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</si>
  <si>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</si>
  <si>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</si>
  <si>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</si>
  <si>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</si>
  <si>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</si>
  <si>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</si>
  <si>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</si>
  <si>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</si>
  <si>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</si>
  <si>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</si>
  <si>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</si>
  <si>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</si>
  <si>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</si>
  <si>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</si>
  <si>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</si>
  <si>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</si>
  <si>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</si>
  <si>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</si>
  <si>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</si>
  <si>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</si>
  <si>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</si>
  <si>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</si>
  <si>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</si>
  <si>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</si>
  <si>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</si>
  <si>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</si>
  <si>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</si>
  <si>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</si>
  <si>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</si>
  <si>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</si>
  <si>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</si>
  <si>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</si>
  <si>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</si>
  <si>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</si>
  <si>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</si>
  <si>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</si>
  <si>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</si>
  <si>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</si>
  <si>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</si>
  <si>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</si>
  <si>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</si>
  <si>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</si>
  <si>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</si>
  <si>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</si>
  <si>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</si>
  <si>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</si>
  <si>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</si>
  <si>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</si>
  <si>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</si>
  <si>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</si>
  <si>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</si>
  <si>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</si>
  <si>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</si>
  <si>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</si>
  <si>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</si>
  <si>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</si>
  <si>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</si>
  <si>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</si>
  <si>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</si>
  <si>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</si>
  <si>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</si>
  <si>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</si>
  <si>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</si>
  <si>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</si>
  <si>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</si>
  <si>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</si>
  <si>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</si>
  <si>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</si>
  <si>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</si>
  <si>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</si>
  <si>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</si>
  <si>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</si>
  <si>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</si>
  <si>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</si>
  <si>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</si>
  <si>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</si>
  <si>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</si>
  <si>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</si>
  <si>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</si>
  <si>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</si>
  <si>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</si>
  <si>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</si>
  <si>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</si>
  <si>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</si>
  <si>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</si>
  <si>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</si>
  <si>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</si>
  <si>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</si>
  <si>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</si>
  <si>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</si>
  <si>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</si>
  <si>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</si>
  <si>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</si>
  <si>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</si>
  <si>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</si>
  <si>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</si>
  <si>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</si>
  <si>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</si>
  <si>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</si>
  <si>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</si>
  <si>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</si>
  <si>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</si>
  <si>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</si>
  <si>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</si>
  <si>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</si>
  <si>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</si>
  <si>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</si>
  <si>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</si>
  <si>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</si>
  <si>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</si>
  <si>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</si>
  <si>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</si>
  <si>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</si>
  <si>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</si>
  <si>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</si>
  <si>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</si>
  <si>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</si>
  <si>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</si>
  <si>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</si>
  <si>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</si>
  <si>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</si>
  <si>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</si>
  <si>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</si>
  <si>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</si>
  <si>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</si>
  <si>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</si>
  <si>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</si>
  <si>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</si>
  <si>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</si>
  <si>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</si>
  <si>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</si>
  <si>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</si>
  <si>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</si>
  <si>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</si>
  <si>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</si>
  <si>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</si>
  <si>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</si>
  <si>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</si>
  <si>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</si>
  <si>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</si>
  <si>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</si>
  <si>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</si>
  <si>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</si>
  <si>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</si>
  <si>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</si>
  <si>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</si>
  <si>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</si>
  <si>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</si>
  <si>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</si>
  <si>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</si>
  <si>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</si>
  <si>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</si>
  <si>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</si>
  <si>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</si>
  <si>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</si>
  <si>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</si>
  <si>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</si>
  <si>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</si>
  <si>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</si>
  <si>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</si>
  <si>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</si>
  <si>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</si>
  <si>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</si>
  <si>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</si>
  <si>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</si>
  <si>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</si>
  <si>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</si>
  <si>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</si>
  <si>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</si>
  <si>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</si>
  <si>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</si>
  <si>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</si>
  <si>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</si>
  <si>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</si>
  <si>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</si>
  <si>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</si>
  <si>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</si>
  <si>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</si>
  <si>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</si>
  <si>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</si>
  <si>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</si>
  <si>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</si>
  <si>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</si>
  <si>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</si>
  <si>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</si>
  <si>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</si>
  <si>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</si>
  <si>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</si>
  <si>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</si>
  <si>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</si>
  <si>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</si>
  <si>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</si>
  <si>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</si>
  <si>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</si>
  <si>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</si>
  <si>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</si>
  <si>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</si>
  <si>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</si>
  <si>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</si>
  <si>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</si>
  <si>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</si>
  <si>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</si>
  <si>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</si>
  <si>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</si>
  <si>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</si>
  <si>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</si>
  <si>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</si>
  <si>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</si>
  <si>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</si>
  <si>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</si>
  <si>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</si>
  <si>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</si>
  <si>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</si>
  <si>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</si>
  <si>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</si>
  <si>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</si>
  <si>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</si>
  <si>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</si>
  <si>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</si>
  <si>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</si>
  <si>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</si>
  <si>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</si>
  <si>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</si>
  <si>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</si>
  <si>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</si>
  <si>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</si>
  <si>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</si>
  <si>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</si>
  <si>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</si>
  <si>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</si>
  <si>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</si>
  <si>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</si>
  <si>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</si>
  <si>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</si>
  <si>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</si>
  <si>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</si>
  <si>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</si>
  <si>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</si>
  <si>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</si>
  <si>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</si>
  <si>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</si>
  <si>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</si>
  <si>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</si>
  <si>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</si>
  <si>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</si>
  <si>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</si>
  <si>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</si>
  <si>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</si>
  <si>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</si>
  <si>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</si>
  <si>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</si>
  <si>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</si>
  <si>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</si>
  <si>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</si>
  <si>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</si>
  <si>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</si>
  <si>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</si>
  <si>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</si>
  <si>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</si>
  <si>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</si>
  <si>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</si>
  <si>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</si>
  <si>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</si>
  <si>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</si>
  <si>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</si>
  <si>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</si>
  <si>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</si>
  <si>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</si>
  <si>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</si>
  <si>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</si>
  <si>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</si>
  <si>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</si>
  <si>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</si>
  <si>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</si>
  <si>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</si>
  <si>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</si>
  <si>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</si>
  <si>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</si>
  <si>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</si>
  <si>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</si>
  <si>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</si>
  <si>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</si>
  <si>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</si>
  <si>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</si>
  <si>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</si>
  <si>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</si>
  <si>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</si>
  <si>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</si>
  <si>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</si>
  <si>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</si>
  <si>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</si>
  <si>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</si>
  <si>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</si>
  <si>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</si>
  <si>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</si>
  <si>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</si>
  <si>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</si>
  <si>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</si>
  <si>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</si>
  <si>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</si>
  <si>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</si>
  <si>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</si>
  <si>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</si>
  <si>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</si>
  <si>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</si>
  <si>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</si>
  <si>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</si>
  <si>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</si>
  <si>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</si>
  <si>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</si>
  <si>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</si>
  <si>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</si>
  <si>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</si>
  <si>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</si>
  <si>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</si>
  <si>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</si>
  <si>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</si>
  <si>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</si>
  <si>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</si>
  <si>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</si>
  <si>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</si>
  <si>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</si>
  <si>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</si>
  <si>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</si>
  <si>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</si>
  <si>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</si>
  <si>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</si>
  <si>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</si>
  <si>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</si>
  <si>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</si>
  <si>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</si>
  <si>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</si>
  <si>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</si>
  <si>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</si>
  <si>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</si>
  <si>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</si>
  <si>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</si>
  <si>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</si>
  <si>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</si>
  <si>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</si>
  <si>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</si>
  <si>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</si>
  <si>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</si>
  <si>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</si>
  <si>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</si>
  <si>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</si>
  <si>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</si>
  <si>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</si>
  <si>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</si>
  <si>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</si>
  <si>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</si>
  <si>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</si>
  <si>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</si>
  <si>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</si>
  <si>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</si>
  <si>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</si>
  <si>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</si>
  <si>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</si>
  <si>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</si>
  <si>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</si>
  <si>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</si>
  <si>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</si>
  <si>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</si>
  <si>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</si>
  <si>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</si>
  <si>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</si>
  <si>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</si>
  <si>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</si>
  <si>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</si>
  <si>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</si>
  <si>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</si>
  <si>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</si>
  <si>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</si>
  <si>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</si>
  <si>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</si>
  <si>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</si>
  <si>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</si>
  <si>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</si>
  <si>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</si>
  <si>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</si>
  <si>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</si>
  <si>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</si>
  <si>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</si>
  <si>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</si>
  <si>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</si>
  <si>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</si>
  <si>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</si>
  <si>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</si>
  <si>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</si>
  <si>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</si>
  <si>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</si>
  <si>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</si>
  <si>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</si>
  <si>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</si>
  <si>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</si>
  <si>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</si>
  <si>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</si>
  <si>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</si>
  <si>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</si>
  <si>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</si>
  <si>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</si>
  <si>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</si>
  <si>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</si>
  <si>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</si>
  <si>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</si>
  <si>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</si>
  <si>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</si>
  <si>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</si>
  <si>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</si>
  <si>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</si>
  <si>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</si>
  <si>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</si>
  <si>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</si>
  <si>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</si>
  <si>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</si>
  <si>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</si>
  <si>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</si>
  <si>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</si>
  <si>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</si>
  <si>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</si>
  <si>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</si>
  <si>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</si>
  <si>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</si>
  <si>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</si>
  <si>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</si>
  <si>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</si>
  <si>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</si>
  <si>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</si>
  <si>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</si>
  <si>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</si>
  <si>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</si>
  <si>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</si>
  <si>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</si>
  <si>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</si>
  <si>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</si>
  <si>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</si>
  <si>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</si>
  <si>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</si>
  <si>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</si>
  <si>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</si>
  <si>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</si>
  <si>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</si>
  <si>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</si>
  <si>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</si>
  <si>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</si>
  <si>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</si>
  <si>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</si>
  <si>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</si>
  <si>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</si>
  <si>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</si>
  <si>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</si>
  <si>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</si>
  <si>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</si>
  <si>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</si>
  <si>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</si>
  <si>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</si>
  <si>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</si>
  <si>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</si>
  <si>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</si>
  <si>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</si>
  <si>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</si>
  <si>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</si>
  <si>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</si>
  <si>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</si>
  <si>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</si>
  <si>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</si>
  <si>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</si>
  <si>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</si>
  <si>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</si>
  <si>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</si>
  <si>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</si>
  <si>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</si>
  <si>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</si>
  <si>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</si>
  <si>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</si>
  <si>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</si>
  <si>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</si>
  <si>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</si>
  <si>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</si>
  <si>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</si>
  <si>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</si>
  <si>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</si>
  <si>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</si>
  <si>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</si>
  <si>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</si>
  <si>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</si>
  <si>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</si>
  <si>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</si>
  <si>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</si>
  <si>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</si>
  <si>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</si>
  <si>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</si>
  <si>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</si>
  <si>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</si>
  <si>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</si>
  <si>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</si>
  <si>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</si>
  <si>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</si>
  <si>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</si>
  <si>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</si>
  <si>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</si>
  <si>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</si>
  <si>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</si>
  <si>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</si>
  <si>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</si>
  <si>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</si>
  <si>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</si>
  <si>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</si>
  <si>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</si>
  <si>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</si>
  <si>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</si>
  <si>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</si>
  <si>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</si>
  <si>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</si>
  <si>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</si>
  <si>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</si>
  <si>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</si>
  <si>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</si>
  <si>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</si>
  <si>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</si>
  <si>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</si>
  <si>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</si>
  <si>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</si>
  <si>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</si>
  <si>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</si>
  <si>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</si>
  <si>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</si>
  <si>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</si>
  <si>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</si>
  <si>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</si>
  <si>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</si>
  <si>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</si>
  <si>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</si>
  <si>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</si>
  <si>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</si>
  <si>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</si>
  <si>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</si>
  <si>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</si>
  <si>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</si>
  <si>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</si>
  <si>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</si>
  <si>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</si>
  <si>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</si>
  <si>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</si>
  <si>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</si>
  <si>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</si>
  <si>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</si>
  <si>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</si>
  <si>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</si>
  <si>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</si>
  <si>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</si>
  <si>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</si>
  <si>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</si>
  <si>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</si>
  <si>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</si>
  <si>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</si>
  <si>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</si>
  <si>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</si>
  <si>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</si>
  <si>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</si>
  <si>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</si>
  <si>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</si>
  <si>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</si>
  <si>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</si>
  <si>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</si>
  <si>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</si>
  <si>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</si>
  <si>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</si>
  <si>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</si>
  <si>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</si>
  <si>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</si>
  <si>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</si>
  <si>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</si>
  <si>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</si>
  <si>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</si>
  <si>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</si>
  <si>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</si>
  <si>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</si>
  <si>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</si>
  <si>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</si>
  <si>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</si>
  <si>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</si>
  <si>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</si>
  <si>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</si>
  <si>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</si>
  <si>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</si>
  <si>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</si>
  <si>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</si>
  <si>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</si>
  <si>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</si>
  <si>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</si>
  <si>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</si>
  <si>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</si>
  <si>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</si>
  <si>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</si>
  <si>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</si>
  <si>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</si>
  <si>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</si>
  <si>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</si>
  <si>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</si>
  <si>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</si>
  <si>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</si>
  <si>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</si>
  <si>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</si>
  <si>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</si>
  <si>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</si>
  <si>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</si>
  <si>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</si>
  <si>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</si>
  <si>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</si>
  <si>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</si>
  <si>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</si>
  <si>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</si>
  <si>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</si>
  <si>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</si>
  <si>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</si>
  <si>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</si>
  <si>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</si>
  <si>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</si>
  <si>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</si>
  <si>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</si>
  <si>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</si>
  <si>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</si>
  <si>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</si>
  <si>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</si>
  <si>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</si>
  <si>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</si>
  <si>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</si>
  <si>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</si>
  <si>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</si>
  <si>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</si>
  <si>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</si>
  <si>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</si>
  <si>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</si>
  <si>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</si>
  <si>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</si>
  <si>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</si>
  <si>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</si>
  <si>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</si>
  <si>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</si>
  <si>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</si>
  <si>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</si>
  <si>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</si>
  <si>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</si>
  <si>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</si>
  <si>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</si>
  <si>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</si>
  <si>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</si>
  <si>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</si>
  <si>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</si>
  <si>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</si>
  <si>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</si>
  <si>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</si>
  <si>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</si>
  <si>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</si>
  <si>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</si>
  <si>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</si>
  <si>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</si>
  <si>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</si>
  <si>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</si>
  <si>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</si>
  <si>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</si>
  <si>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</si>
  <si>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</si>
  <si>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</si>
  <si>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</si>
  <si>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</si>
  <si>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</si>
  <si>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</si>
  <si>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</si>
  <si>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</si>
  <si>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</si>
  <si>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</si>
  <si>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</si>
  <si>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</si>
  <si>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</si>
  <si>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</si>
  <si>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</si>
  <si>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</si>
  <si>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</si>
  <si>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</si>
  <si>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</si>
  <si>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</si>
  <si>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</si>
  <si>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</si>
  <si>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</si>
  <si>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</si>
  <si>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</si>
  <si>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</si>
  <si>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</si>
  <si>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</si>
  <si>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</si>
  <si>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</si>
  <si>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</si>
  <si>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</si>
  <si>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</si>
  <si>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</si>
  <si>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</si>
  <si>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</si>
  <si>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</si>
  <si>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</si>
  <si>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</si>
  <si>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</si>
  <si>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</si>
  <si>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</si>
  <si>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</si>
  <si>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</si>
  <si>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</si>
  <si>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</si>
  <si>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</si>
  <si>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</si>
  <si>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</si>
  <si>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</si>
  <si>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</si>
  <si>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</si>
  <si>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</si>
  <si>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</si>
  <si>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</si>
  <si>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</si>
  <si>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</si>
  <si>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</si>
  <si>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</si>
  <si>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</si>
  <si>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</si>
  <si>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</si>
  <si>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</si>
  <si>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</si>
  <si>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</si>
  <si>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</si>
  <si>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</si>
  <si>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</si>
  <si>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</si>
  <si>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</si>
  <si>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</si>
  <si>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</si>
  <si>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</si>
  <si>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</si>
  <si>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</si>
  <si>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</si>
  <si>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</si>
  <si>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</si>
  <si>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</si>
  <si>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</si>
  <si>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</si>
  <si>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</si>
  <si>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</si>
  <si>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</si>
  <si>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</si>
  <si>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</si>
  <si>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</si>
  <si>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</si>
  <si>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</si>
  <si>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</si>
  <si>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</si>
  <si>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</si>
  <si>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</si>
  <si>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</si>
  <si>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</si>
  <si>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</si>
  <si>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</si>
  <si>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</si>
  <si>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</si>
  <si>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</si>
  <si>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</si>
  <si>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</si>
  <si>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</si>
  <si>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</si>
  <si>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</si>
  <si>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</si>
  <si>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</si>
  <si>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</si>
  <si>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</si>
  <si>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</si>
  <si>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</si>
  <si>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</si>
  <si>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</si>
  <si>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</si>
  <si>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</si>
  <si>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</si>
  <si>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</si>
  <si>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</si>
  <si>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</si>
  <si>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</si>
  <si>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</si>
  <si>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</si>
  <si>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</si>
  <si>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</si>
  <si>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</si>
  <si>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</si>
  <si>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</si>
  <si>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</si>
  <si>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</si>
  <si>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</si>
  <si>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</si>
  <si>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</si>
  <si>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</si>
  <si>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</si>
  <si>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</si>
  <si>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</si>
  <si>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</si>
  <si>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</si>
  <si>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</si>
  <si>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</si>
  <si>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</si>
  <si>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</si>
  <si>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</si>
  <si>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</si>
  <si>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</si>
  <si>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</si>
  <si>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</si>
  <si>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</si>
  <si>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</si>
  <si>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</si>
  <si>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</si>
  <si>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</si>
  <si>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</si>
  <si>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</si>
  <si>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</si>
  <si>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</si>
  <si>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</si>
  <si>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</si>
  <si>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</si>
  <si>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</si>
  <si>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</si>
  <si>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</si>
  <si>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</si>
  <si>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</si>
  <si>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</si>
  <si>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</si>
  <si>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</si>
  <si>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</si>
  <si>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</si>
  <si>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</si>
  <si>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</si>
  <si>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</si>
  <si>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</si>
  <si>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</si>
  <si>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</si>
  <si>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</si>
  <si>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</si>
  <si>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</si>
  <si>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</si>
  <si>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</si>
  <si>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</si>
  <si>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</si>
  <si>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</si>
  <si>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</si>
  <si>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</si>
  <si>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</si>
  <si>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</si>
  <si>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</si>
  <si>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</si>
  <si>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</si>
  <si>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</si>
  <si>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</si>
  <si>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</si>
  <si>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</si>
  <si>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</si>
  <si>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</si>
  <si>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</si>
  <si>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</si>
  <si>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</si>
  <si>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</si>
  <si>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</si>
  <si>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</si>
  <si>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</si>
  <si>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</si>
  <si>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</si>
  <si>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</si>
  <si>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</si>
  <si>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</si>
  <si>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</si>
  <si>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</si>
  <si>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</si>
  <si>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</si>
  <si>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</si>
  <si>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</si>
  <si>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</si>
  <si>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</si>
  <si>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</si>
  <si>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</si>
  <si>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</si>
  <si>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</si>
  <si>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</si>
  <si>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</si>
  <si>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</si>
  <si>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</si>
  <si>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</si>
  <si>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</si>
  <si>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</si>
  <si>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</si>
  <si>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</si>
  <si>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</si>
  <si>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</si>
  <si>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</si>
  <si>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</si>
  <si>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</si>
  <si>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</si>
  <si>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</si>
  <si>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</si>
  <si>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</si>
  <si>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</si>
  <si>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</si>
  <si>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</si>
  <si>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</si>
  <si>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</si>
  <si>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</si>
  <si>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</si>
  <si>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</si>
  <si>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</si>
  <si>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</si>
  <si>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</si>
  <si>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</si>
  <si>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</si>
  <si>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</si>
  <si>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</si>
  <si>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</si>
  <si>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</si>
  <si>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</si>
  <si>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</si>
  <si>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</si>
  <si>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</si>
  <si>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</si>
  <si>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</si>
  <si>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</si>
  <si>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</si>
  <si>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</si>
  <si>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</si>
  <si>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</si>
  <si>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</si>
  <si>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</si>
  <si>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</si>
  <si>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</si>
  <si>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</si>
  <si>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</si>
  <si>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</si>
  <si>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</si>
  <si>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</si>
  <si>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</si>
  <si>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</si>
  <si>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</si>
  <si>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</si>
  <si>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</si>
  <si>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</si>
  <si>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</si>
  <si>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</si>
  <si>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</si>
  <si>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</si>
  <si>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</si>
  <si>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</si>
  <si>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</si>
  <si>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</si>
  <si>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</si>
  <si>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</si>
  <si>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</si>
  <si>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</si>
  <si>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</si>
  <si>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</si>
  <si>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</si>
  <si>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</si>
  <si>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</si>
  <si>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</si>
  <si>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</si>
  <si>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</si>
  <si>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</si>
  <si>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</si>
  <si>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</si>
  <si>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</si>
  <si>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</si>
  <si>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</si>
  <si>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</si>
  <si>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</si>
  <si>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</si>
  <si>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</si>
  <si>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</si>
  <si>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</si>
  <si>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</si>
  <si>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</si>
  <si>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</si>
  <si>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</si>
  <si>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</si>
  <si>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</si>
  <si>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</si>
  <si>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</si>
  <si>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</si>
  <si>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</si>
  <si>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</si>
  <si>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</si>
  <si>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</si>
  <si>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</si>
  <si>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</si>
  <si>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</si>
  <si>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</si>
  <si>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</si>
  <si>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</si>
  <si>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</si>
  <si>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</si>
  <si>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</si>
  <si>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</si>
  <si>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</si>
  <si>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</si>
  <si>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</si>
  <si>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</si>
  <si>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</si>
  <si>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</si>
  <si>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</si>
  <si>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</si>
  <si>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</si>
  <si>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</si>
  <si>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</si>
  <si>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</si>
  <si>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</si>
  <si>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</si>
  <si>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</si>
  <si>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</si>
  <si>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</si>
  <si>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</si>
  <si>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</si>
  <si>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</si>
  <si>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</si>
  <si>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</si>
  <si>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</si>
  <si>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</si>
  <si>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</si>
  <si>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</si>
  <si>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</si>
  <si>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</si>
  <si>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</si>
  <si>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</si>
  <si>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</si>
  <si>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</si>
  <si>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</si>
  <si>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</si>
  <si>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</si>
  <si>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</si>
  <si>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</si>
  <si>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</si>
  <si>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</si>
  <si>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</si>
  <si>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</si>
  <si>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</si>
  <si>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</si>
  <si>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</si>
  <si>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</si>
  <si>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</si>
  <si>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</si>
  <si>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</si>
  <si>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</si>
  <si>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</si>
  <si>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</si>
  <si>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</si>
  <si>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</si>
  <si>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</si>
  <si>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</si>
  <si>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</si>
  <si>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</si>
  <si>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</si>
  <si>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</si>
  <si>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</si>
  <si>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</si>
  <si>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</si>
  <si>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</si>
  <si>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</si>
  <si>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</si>
  <si>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</si>
  <si>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</si>
  <si>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</si>
  <si>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</si>
  <si>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</si>
  <si>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</si>
  <si>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</si>
  <si>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</si>
  <si>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</si>
  <si>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</si>
  <si>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</si>
  <si>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</si>
  <si>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</si>
  <si>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</si>
  <si>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</si>
  <si>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</si>
  <si>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</si>
  <si>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</si>
  <si>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</si>
  <si>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</si>
  <si>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</si>
  <si>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</si>
  <si>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</si>
  <si>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</si>
  <si>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</si>
  <si>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</si>
  <si>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</si>
  <si>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</si>
  <si>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</si>
  <si>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</si>
  <si>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</si>
  <si>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</si>
  <si>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</si>
  <si>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</si>
  <si>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</si>
  <si>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</si>
  <si>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</si>
  <si>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</si>
  <si>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</si>
  <si>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</si>
  <si>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</si>
  <si>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</si>
  <si>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</si>
  <si>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</si>
  <si>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</si>
  <si>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</si>
  <si>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</si>
  <si>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</si>
  <si>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</si>
  <si>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</si>
  <si>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</si>
  <si>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</si>
  <si>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</si>
  <si>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</si>
  <si>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</si>
  <si>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</si>
  <si>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</si>
  <si>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</si>
  <si>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</si>
  <si>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</si>
  <si>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</si>
  <si>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</si>
  <si>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</si>
  <si>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</si>
  <si>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</si>
  <si>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</si>
  <si>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</si>
  <si>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</si>
  <si>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</si>
  <si>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</si>
  <si>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</si>
  <si>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</si>
  <si>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</si>
  <si>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</si>
  <si>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</si>
  <si>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</si>
  <si>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</si>
  <si>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</si>
  <si>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</si>
  <si>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</si>
  <si>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</si>
  <si>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</si>
  <si>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</si>
  <si>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</si>
  <si>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</si>
  <si>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</si>
  <si>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</si>
  <si>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</si>
  <si>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</si>
  <si>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</si>
  <si>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</si>
  <si>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</si>
  <si>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</si>
  <si>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</si>
  <si>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</si>
  <si>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</si>
  <si>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</si>
  <si>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</si>
  <si>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</si>
  <si>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</si>
  <si>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</si>
  <si>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</si>
  <si>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</si>
  <si>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</si>
  <si>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</si>
  <si>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</si>
  <si>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</si>
  <si>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</si>
  <si>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</si>
  <si>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</si>
  <si>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</si>
  <si>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</si>
  <si>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</si>
  <si>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</si>
  <si>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</si>
  <si>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</si>
  <si>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</si>
  <si>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</si>
  <si>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</si>
  <si>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</si>
  <si>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</si>
  <si>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</si>
  <si>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</si>
  <si>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</si>
  <si>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</si>
  <si>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</si>
  <si>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</si>
  <si>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</si>
  <si>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</si>
  <si>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</si>
  <si>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</si>
  <si>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</si>
  <si>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</si>
  <si>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</si>
  <si>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</si>
  <si>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</si>
  <si>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</si>
  <si>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</si>
  <si>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</si>
  <si>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</si>
  <si>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</si>
  <si>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</si>
  <si>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</si>
  <si>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</si>
  <si>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</si>
  <si>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</si>
  <si>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</si>
  <si>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</si>
  <si>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</si>
  <si>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</si>
  <si>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</si>
  <si>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</si>
  <si>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</si>
  <si>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</si>
  <si>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</si>
  <si>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</si>
  <si>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</si>
  <si>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</si>
  <si>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</si>
  <si>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</si>
  <si>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</si>
  <si>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</si>
  <si>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</si>
  <si>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</si>
  <si>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</si>
  <si>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</si>
  <si>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</si>
  <si>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</si>
  <si>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</si>
  <si>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</si>
  <si>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</si>
  <si>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</si>
  <si>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</si>
  <si>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</si>
  <si>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</si>
  <si>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</si>
  <si>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</si>
  <si>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</si>
  <si>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</si>
  <si>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</si>
  <si>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</si>
  <si>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</si>
  <si>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</si>
  <si>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</si>
  <si>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</si>
  <si>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</si>
  <si>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</si>
  <si>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</si>
  <si>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</si>
  <si>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</si>
  <si>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</si>
  <si>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</si>
  <si>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</si>
  <si>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</si>
  <si>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</si>
  <si>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</si>
  <si>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</si>
  <si>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</si>
  <si>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</si>
  <si>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</si>
  <si>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</si>
  <si>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</si>
  <si>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</si>
  <si>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</si>
  <si>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</si>
  <si>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</si>
  <si>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</si>
  <si>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</si>
  <si>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</si>
  <si>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</si>
  <si>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</si>
  <si>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</si>
  <si>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</si>
  <si>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</si>
  <si>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</si>
  <si>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</si>
  <si>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</si>
  <si>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</si>
  <si>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</si>
  <si>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</si>
  <si>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</si>
  <si>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</si>
  <si>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</si>
  <si>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</si>
  <si>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</si>
  <si>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</si>
  <si>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</si>
  <si>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</si>
  <si>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</si>
  <si>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</si>
  <si>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</si>
  <si>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</si>
  <si>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</si>
  <si>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</si>
  <si>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</si>
  <si>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</si>
  <si>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</si>
  <si>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</si>
  <si>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</si>
  <si>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</si>
  <si>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</si>
  <si>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</si>
  <si>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</si>
  <si>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</si>
  <si>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</si>
  <si>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</si>
  <si>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</si>
  <si>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</si>
  <si>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</si>
  <si>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</si>
  <si>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</si>
  <si>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</si>
  <si>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</si>
  <si>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</si>
  <si>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</si>
  <si>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</si>
  <si>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</si>
  <si>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</si>
  <si>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</si>
  <si>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</si>
  <si>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</si>
  <si>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</si>
  <si>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</si>
  <si>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</si>
  <si>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</si>
  <si>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</si>
  <si>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</si>
  <si>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</si>
  <si>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</si>
  <si>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</si>
  <si>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</si>
  <si>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</si>
  <si>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</si>
  <si>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</si>
  <si>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</si>
  <si>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</si>
  <si>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</si>
  <si>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</si>
  <si>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</si>
  <si>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</si>
  <si>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</si>
  <si>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</si>
  <si>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</si>
  <si>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</si>
  <si>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</si>
  <si>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</si>
  <si>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</si>
  <si>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</si>
  <si>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</si>
  <si>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</si>
  <si>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</si>
  <si>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</si>
  <si>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</si>
  <si>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</si>
  <si>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</si>
  <si>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</si>
  <si>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</si>
  <si>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</si>
  <si>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</si>
  <si>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</si>
  <si>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</si>
  <si>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</si>
  <si>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</si>
  <si>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</si>
  <si>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</si>
  <si>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</si>
  <si>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</si>
  <si>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</si>
  <si>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</si>
  <si>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</si>
  <si>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</si>
  <si>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</si>
  <si>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</si>
  <si>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</si>
  <si>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</si>
  <si>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</si>
  <si>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</si>
  <si>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</si>
  <si>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</si>
  <si>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</si>
  <si>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</si>
  <si>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</si>
  <si>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</si>
  <si>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</si>
  <si>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</si>
  <si>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</si>
  <si>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</si>
  <si>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</si>
  <si>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</si>
  <si>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</si>
  <si>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</si>
  <si>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</si>
  <si>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</si>
  <si>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</si>
  <si>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</si>
  <si>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</si>
  <si>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</si>
  <si>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</si>
  <si>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</si>
  <si>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</si>
  <si>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</si>
  <si>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</si>
  <si>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</si>
  <si>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</si>
  <si>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</si>
  <si>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</si>
  <si>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</si>
  <si>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</si>
  <si>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</si>
  <si>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</si>
  <si>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</si>
  <si>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</si>
  <si>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</si>
  <si>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</si>
  <si>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</si>
  <si>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</si>
  <si>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</si>
  <si>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</si>
  <si>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</si>
  <si>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</si>
  <si>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</si>
  <si>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</si>
  <si>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</si>
  <si>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</si>
  <si>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</si>
  <si>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</si>
  <si>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</si>
  <si>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</si>
  <si>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</si>
  <si>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</si>
  <si>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</si>
  <si>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</si>
  <si>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</si>
  <si>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</si>
  <si>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</si>
  <si>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</si>
  <si>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</si>
  <si>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</si>
  <si>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</si>
  <si>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</si>
  <si>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</si>
  <si>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</si>
  <si>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</si>
  <si>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</si>
  <si>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</si>
  <si>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</si>
  <si>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</si>
  <si>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</si>
  <si>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</si>
  <si>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</si>
  <si>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</si>
  <si>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</si>
  <si>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</si>
  <si>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</si>
  <si>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</si>
  <si>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</si>
  <si>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</si>
  <si>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</si>
  <si>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</si>
  <si>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</si>
  <si>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</si>
  <si>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</si>
  <si>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</si>
  <si>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</si>
  <si>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</si>
  <si>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</si>
  <si>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</si>
  <si>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</si>
  <si>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</si>
  <si>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</si>
  <si>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</si>
  <si>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</si>
  <si>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</si>
  <si>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</si>
  <si>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</si>
  <si>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</si>
  <si>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</si>
  <si>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</si>
  <si>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</si>
  <si>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</si>
  <si>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</si>
  <si>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</si>
  <si>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</si>
  <si>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</si>
  <si>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</si>
  <si>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</si>
  <si>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</si>
  <si>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</si>
  <si>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</si>
  <si>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</si>
  <si>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</si>
  <si>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</si>
  <si>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</si>
  <si>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</si>
  <si>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</si>
  <si>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</si>
  <si>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</si>
  <si>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</si>
  <si>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</si>
  <si>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</si>
  <si>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</si>
  <si>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</si>
  <si>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</si>
  <si>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</si>
  <si>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</si>
  <si>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</si>
  <si>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</si>
  <si>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</si>
  <si>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</si>
  <si>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</si>
  <si>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</si>
  <si>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</si>
  <si>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</si>
  <si>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</si>
  <si>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</si>
  <si>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</si>
  <si>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</si>
  <si>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</si>
  <si>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</si>
  <si>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</si>
  <si>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</si>
  <si>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</si>
  <si>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</si>
  <si>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</si>
  <si>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</si>
  <si>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</si>
  <si>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</si>
  <si>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</si>
  <si>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</si>
  <si>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</si>
  <si>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</si>
  <si>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</si>
  <si>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</si>
  <si>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</si>
  <si>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</si>
  <si>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</si>
  <si>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</si>
  <si>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</si>
  <si>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</si>
  <si>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</si>
  <si>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</si>
  <si>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</si>
  <si>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</si>
  <si>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</si>
  <si>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</si>
  <si>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</si>
  <si>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</si>
  <si>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</si>
  <si>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</si>
  <si>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</si>
  <si>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</si>
  <si>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</si>
  <si>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</si>
  <si>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</si>
  <si>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</si>
  <si>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</si>
  <si>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</si>
  <si>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</si>
  <si>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</si>
  <si>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</si>
  <si>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</si>
  <si>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</si>
  <si>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</si>
  <si>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</si>
  <si>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</si>
  <si>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</si>
  <si>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</si>
  <si>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</si>
  <si>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</si>
  <si>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</si>
  <si>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</si>
  <si>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</si>
  <si>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</si>
  <si>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</si>
  <si>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</si>
  <si>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</si>
  <si>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</si>
  <si>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</si>
  <si>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</si>
  <si>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</si>
  <si>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</si>
  <si>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</si>
  <si>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</si>
  <si>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</si>
  <si>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</si>
  <si>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</si>
  <si>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</si>
  <si>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</si>
  <si>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</si>
  <si>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</si>
  <si>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</si>
  <si>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</si>
  <si>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</si>
  <si>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</si>
  <si>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</si>
  <si>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</si>
  <si>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</si>
  <si>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</si>
  <si>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</si>
  <si>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</si>
  <si>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</si>
  <si>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</si>
  <si>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</si>
  <si>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</si>
  <si>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</si>
  <si>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</si>
  <si>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</si>
  <si>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</si>
  <si>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</si>
  <si>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</si>
  <si>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</si>
  <si>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</si>
  <si>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</si>
  <si>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</si>
  <si>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</si>
  <si>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</si>
  <si>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</si>
  <si>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</si>
  <si>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</si>
  <si>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</si>
  <si>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</si>
  <si>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</si>
  <si>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</si>
  <si>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</si>
  <si>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</si>
  <si>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</si>
  <si>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</si>
  <si>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</si>
  <si>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</si>
  <si>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</si>
  <si>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</si>
  <si>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</si>
  <si>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</si>
  <si>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</si>
  <si>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</si>
  <si>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</si>
  <si>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</si>
  <si>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</si>
  <si>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</si>
  <si>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</si>
  <si>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</si>
  <si>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</si>
  <si>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</si>
  <si>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</si>
  <si>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</si>
  <si>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</si>
  <si>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</si>
  <si>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</si>
  <si>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</si>
  <si>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</si>
  <si>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</si>
  <si>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</si>
  <si>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</si>
  <si>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</si>
  <si>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</si>
  <si>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</si>
  <si>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</si>
  <si>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</si>
  <si>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</si>
  <si>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</si>
  <si>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</si>
  <si>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</si>
  <si>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</si>
  <si>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</si>
  <si>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</si>
  <si>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</si>
  <si>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</si>
  <si>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</si>
  <si>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</si>
  <si>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</si>
  <si>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</si>
  <si>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</si>
  <si>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</si>
  <si>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</si>
  <si>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</si>
  <si>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</si>
  <si>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</si>
  <si>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</si>
  <si>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</si>
  <si>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</si>
  <si>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</si>
  <si>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</si>
  <si>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</si>
  <si>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</si>
  <si>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</si>
  <si>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</si>
  <si>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</si>
  <si>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</si>
  <si>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</si>
  <si>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</si>
  <si>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</si>
  <si>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</si>
  <si>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</si>
  <si>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</si>
  <si>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</si>
  <si>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</si>
  <si>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</si>
  <si>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</si>
  <si>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</si>
  <si>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</si>
  <si>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</si>
  <si>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</si>
  <si>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</si>
  <si>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</si>
  <si>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</si>
  <si>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</si>
  <si>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</si>
  <si>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</si>
  <si>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</si>
  <si>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</si>
  <si>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</si>
  <si>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</si>
  <si>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</si>
  <si>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</si>
  <si>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</si>
  <si>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</si>
  <si>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</si>
  <si>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</si>
  <si>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</si>
  <si>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</si>
  <si>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</si>
  <si>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</si>
  <si>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</si>
  <si>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</si>
  <si>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</si>
  <si>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</si>
  <si>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</si>
  <si>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</si>
  <si>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</si>
  <si>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</si>
  <si>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</si>
  <si>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</si>
  <si>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</si>
  <si>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</si>
  <si>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</si>
  <si>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</si>
  <si>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</si>
  <si>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</si>
  <si>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</si>
  <si>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</si>
  <si>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</si>
  <si>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</si>
  <si>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</si>
  <si>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</si>
  <si>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</si>
  <si>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</si>
  <si>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</si>
  <si>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</si>
  <si>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</si>
  <si>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</si>
  <si>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</si>
  <si>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</si>
  <si>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</si>
  <si>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</si>
  <si>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</si>
  <si>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</si>
  <si>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</si>
  <si>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</si>
  <si>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</si>
  <si>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</si>
  <si>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</si>
  <si>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</si>
  <si>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</si>
  <si>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</si>
  <si>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</si>
  <si>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</si>
  <si>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</si>
  <si>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</si>
  <si>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</si>
  <si>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</si>
  <si>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</si>
  <si>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</si>
  <si>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</si>
  <si>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</si>
  <si>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</si>
  <si>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</si>
  <si>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</si>
  <si>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</si>
  <si>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</si>
  <si>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</si>
  <si>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</si>
  <si>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</si>
  <si>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</si>
  <si>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</si>
  <si>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</si>
  <si>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</si>
  <si>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</si>
  <si>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</si>
  <si>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</si>
  <si>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</si>
  <si>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</si>
  <si>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</si>
  <si>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</si>
  <si>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</si>
  <si>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</si>
  <si>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</si>
  <si>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</si>
  <si>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</si>
  <si>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</si>
  <si>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</si>
  <si>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</si>
  <si>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</si>
  <si>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</si>
  <si>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</si>
  <si>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</si>
  <si>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</si>
  <si>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</si>
  <si>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</si>
  <si>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</si>
  <si>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</si>
  <si>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</si>
  <si>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</si>
  <si>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</si>
  <si>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</si>
  <si>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</si>
  <si>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</si>
  <si>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</si>
  <si>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</si>
  <si>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</si>
  <si>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</si>
  <si>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</si>
  <si>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</si>
  <si>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</si>
  <si>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</si>
  <si>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</si>
  <si>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</si>
  <si>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</si>
  <si>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</si>
  <si>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</si>
  <si>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</si>
  <si>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</si>
  <si>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</si>
  <si>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</si>
  <si>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</si>
  <si>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</si>
  <si>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</si>
  <si>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</si>
  <si>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</si>
  <si>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</si>
  <si>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</si>
  <si>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</si>
  <si>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</si>
  <si>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</si>
  <si>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</si>
  <si>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</si>
  <si>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</si>
  <si>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</si>
  <si>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</si>
  <si>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</si>
  <si>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</si>
  <si>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</si>
  <si>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</si>
  <si>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</si>
  <si>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</si>
  <si>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</si>
  <si>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</si>
  <si>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</si>
  <si>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</si>
  <si>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</si>
  <si>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</si>
  <si>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</si>
  <si>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</si>
  <si>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</si>
  <si>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</si>
  <si>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</si>
  <si>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</si>
  <si>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</si>
  <si>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</si>
  <si>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</si>
  <si>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</si>
  <si>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</si>
  <si>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</si>
  <si>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</si>
  <si>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</si>
  <si>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</si>
  <si>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</si>
  <si>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</si>
  <si>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</si>
  <si>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</si>
  <si>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</si>
  <si>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</si>
  <si>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</si>
  <si>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</si>
  <si>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</si>
  <si>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</si>
  <si>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</si>
  <si>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</si>
  <si>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</si>
  <si>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</si>
  <si>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</si>
  <si>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</si>
  <si>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</si>
  <si>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</si>
  <si>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</si>
  <si>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</si>
  <si>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</si>
  <si>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</si>
  <si>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</si>
  <si>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</si>
  <si>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</si>
  <si>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</si>
  <si>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</si>
  <si>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</si>
  <si>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</si>
  <si>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</si>
  <si>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</si>
  <si>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</si>
  <si>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</si>
  <si>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</si>
  <si>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</si>
  <si>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</si>
  <si>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</si>
  <si>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</si>
  <si>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</si>
  <si>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</si>
  <si>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</si>
  <si>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</si>
  <si>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</si>
  <si>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</si>
  <si>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</si>
  <si>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</si>
  <si>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</si>
  <si>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</si>
  <si>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</si>
  <si>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</si>
  <si>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</si>
  <si>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</si>
  <si>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</si>
  <si>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</si>
  <si>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</si>
  <si>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</si>
  <si>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</si>
  <si>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</si>
  <si>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</si>
  <si>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</si>
  <si>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</si>
  <si>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</si>
  <si>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</si>
  <si>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</si>
  <si>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</si>
  <si>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</si>
  <si>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</si>
  <si>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</si>
  <si>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</si>
  <si>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</si>
  <si>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</si>
  <si>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</si>
  <si>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</si>
  <si>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</si>
  <si>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</si>
  <si>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</si>
  <si>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</si>
  <si>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</si>
  <si>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</si>
  <si>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</si>
  <si>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</si>
  <si>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</si>
  <si>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</si>
  <si>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</si>
  <si>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</si>
  <si>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</si>
  <si>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</si>
  <si>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</si>
  <si>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</si>
  <si>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</si>
  <si>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</si>
  <si>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</si>
  <si>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</si>
  <si>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</si>
  <si>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</si>
  <si>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</si>
  <si>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</si>
  <si>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</si>
  <si>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</si>
  <si>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</si>
  <si>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</si>
  <si>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</si>
  <si>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</si>
  <si>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</si>
  <si>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</si>
  <si>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</si>
  <si>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</si>
  <si>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</si>
  <si>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</si>
  <si>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</si>
  <si>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</si>
  <si>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</si>
  <si>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</si>
  <si>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</si>
  <si>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</si>
  <si>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</si>
  <si>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</si>
  <si>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</si>
  <si>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</si>
  <si>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</si>
  <si>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</si>
  <si>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</si>
  <si>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</si>
  <si>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</si>
  <si>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</si>
  <si>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</si>
  <si>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</si>
  <si>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</si>
  <si>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</si>
  <si>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</si>
  <si>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</si>
  <si>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</si>
  <si>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</si>
  <si>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</si>
  <si>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</si>
  <si>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</si>
  <si>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</si>
  <si>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</si>
  <si>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</si>
  <si>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</si>
  <si>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</si>
  <si>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</si>
  <si>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</si>
  <si>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</si>
  <si>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</si>
  <si>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</si>
  <si>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</si>
  <si>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</si>
  <si>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</si>
  <si>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</si>
  <si>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</si>
  <si>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</si>
  <si>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</si>
  <si>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</si>
  <si>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</si>
  <si>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</si>
  <si>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</si>
  <si>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</si>
  <si>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</si>
  <si>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</si>
  <si>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</si>
  <si>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</si>
  <si>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</si>
  <si>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</si>
  <si>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</si>
  <si>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</si>
  <si>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</si>
  <si>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</si>
  <si>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</si>
  <si>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</si>
  <si>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</si>
  <si>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</si>
  <si>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</si>
  <si>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</si>
  <si>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</si>
  <si>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</si>
  <si>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</si>
  <si>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</si>
  <si>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</si>
  <si>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</si>
  <si>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</si>
  <si>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</si>
  <si>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</si>
  <si>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</si>
  <si>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</si>
  <si>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</si>
  <si>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</si>
  <si>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</si>
  <si>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</si>
  <si>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</si>
  <si>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</si>
  <si>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</si>
  <si>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</si>
  <si>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</si>
  <si>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</si>
  <si>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</si>
  <si>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</si>
  <si>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</si>
  <si>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</si>
  <si>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</si>
  <si>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</si>
  <si>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</si>
  <si>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</si>
  <si>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</si>
  <si>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</si>
  <si>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</si>
  <si>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</si>
  <si>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</si>
  <si>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</si>
  <si>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</si>
  <si>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</si>
  <si>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</si>
  <si>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</si>
  <si>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</si>
  <si>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</si>
  <si>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</si>
  <si>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</si>
  <si>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</si>
  <si>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</si>
  <si>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</si>
  <si>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</si>
  <si>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</si>
  <si>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</si>
  <si>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</si>
  <si>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</si>
  <si>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</si>
  <si>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</si>
  <si>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</si>
  <si>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</si>
  <si>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</si>
  <si>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</si>
  <si>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</si>
  <si>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</si>
  <si>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</si>
  <si>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</si>
  <si>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</si>
  <si>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</si>
  <si>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</si>
  <si>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</si>
  <si>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</si>
  <si>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</si>
  <si>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</si>
  <si>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</si>
  <si>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</si>
  <si>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</si>
  <si>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</si>
  <si>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</si>
  <si>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</si>
  <si>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</si>
  <si>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</si>
  <si>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</si>
  <si>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</si>
  <si>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</si>
  <si>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</si>
  <si>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</si>
  <si>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</si>
  <si>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</si>
  <si>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</si>
  <si>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</si>
  <si>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</si>
  <si>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</si>
  <si>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</si>
  <si>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</si>
  <si>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</si>
  <si>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</si>
  <si>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</si>
  <si>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</si>
  <si>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</si>
  <si>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</si>
  <si>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</si>
  <si>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</si>
  <si>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</si>
  <si>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</si>
  <si>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</si>
  <si>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</si>
  <si>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</si>
  <si>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</si>
  <si>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</si>
  <si>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</si>
  <si>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</si>
  <si>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</si>
  <si>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</si>
  <si>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</si>
  <si>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</si>
  <si>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</si>
  <si>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</si>
  <si>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</si>
  <si>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</si>
  <si>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</si>
  <si>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</si>
  <si>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</si>
  <si>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</si>
  <si>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</si>
  <si>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</si>
  <si>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</si>
  <si>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</si>
  <si>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</si>
  <si>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</si>
  <si>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</si>
  <si>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</si>
  <si>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</si>
  <si>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</si>
  <si>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</si>
  <si>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</si>
  <si>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</si>
  <si>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</si>
  <si>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</si>
  <si>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</si>
  <si>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</si>
  <si>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</si>
  <si>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</si>
  <si>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</si>
  <si>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</si>
  <si>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</si>
  <si>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</si>
  <si>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</si>
  <si>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</si>
  <si>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</si>
  <si>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</si>
  <si>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</si>
  <si>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</si>
  <si>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</si>
  <si>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</si>
  <si>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</si>
  <si>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</si>
  <si>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</si>
  <si>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</si>
  <si>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</si>
  <si>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</si>
  <si>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</si>
  <si>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</si>
  <si>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</si>
  <si>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</si>
  <si>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</si>
  <si>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</si>
  <si>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</si>
  <si>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</si>
  <si>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</si>
  <si>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</si>
  <si>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</si>
  <si>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</si>
  <si>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</si>
  <si>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</si>
  <si>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</si>
  <si>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</si>
  <si>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</si>
  <si>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</si>
  <si>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</si>
  <si>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</si>
  <si>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</si>
  <si>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</si>
  <si>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</si>
  <si>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</si>
  <si>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</si>
  <si>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</si>
  <si>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</si>
  <si>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</si>
  <si>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</si>
  <si>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</si>
  <si>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</si>
  <si>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</si>
  <si>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</si>
  <si>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</si>
  <si>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</si>
  <si>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</si>
  <si>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</si>
  <si>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</si>
  <si>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</si>
  <si>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</si>
  <si>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</si>
  <si>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</si>
  <si>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</si>
  <si>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</si>
  <si>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</si>
  <si>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</si>
  <si>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</si>
  <si>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</si>
  <si>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</si>
  <si>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</si>
  <si>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</si>
  <si>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</si>
  <si>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</si>
  <si>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</si>
  <si>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</si>
  <si>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</si>
  <si>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</si>
  <si>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</si>
  <si>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</si>
  <si>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</si>
  <si>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</si>
  <si>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</si>
  <si>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</si>
  <si>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</si>
  <si>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</si>
  <si>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</si>
  <si>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</si>
  <si>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</si>
  <si>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</si>
  <si>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</si>
  <si>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</si>
  <si>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</si>
  <si>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</si>
  <si>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</si>
  <si>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</si>
  <si>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</si>
  <si>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</si>
  <si>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</si>
  <si>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</si>
  <si>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</si>
  <si>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</si>
  <si>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</si>
  <si>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</si>
  <si>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</si>
  <si>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</si>
  <si>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</si>
  <si>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</si>
  <si>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</si>
  <si>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</si>
  <si>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</si>
  <si>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</si>
  <si>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</si>
  <si>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</si>
  <si>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</si>
  <si>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</si>
  <si>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</si>
  <si>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</si>
  <si>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</si>
  <si>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</si>
  <si>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</si>
  <si>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</si>
  <si>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</si>
  <si>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</si>
  <si>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</si>
  <si>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</si>
  <si>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</si>
  <si>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</si>
  <si>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</si>
  <si>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</si>
  <si>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</si>
  <si>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</si>
  <si>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</si>
  <si>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</si>
  <si>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</si>
  <si>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</si>
  <si>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</si>
  <si>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</si>
  <si>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</si>
  <si>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</si>
  <si>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</si>
  <si>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</si>
  <si>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</si>
  <si>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</si>
  <si>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</si>
  <si>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</si>
  <si>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</si>
  <si>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</si>
  <si>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</si>
  <si>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</si>
  <si>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</si>
  <si>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</si>
  <si>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</si>
  <si>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</si>
  <si>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</si>
  <si>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</si>
  <si>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</si>
  <si>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</si>
  <si>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</si>
  <si>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</si>
  <si>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</si>
  <si>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</si>
  <si>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</si>
  <si>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</si>
  <si>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</si>
  <si>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</si>
  <si>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</si>
  <si>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</si>
  <si>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</si>
  <si>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</si>
  <si>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</si>
  <si>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</si>
  <si>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</si>
  <si>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</si>
  <si>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</si>
  <si>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</si>
  <si>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</si>
  <si>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</si>
  <si>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</si>
  <si>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</si>
  <si>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</si>
  <si>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</si>
  <si>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</si>
  <si>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</si>
  <si>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</si>
  <si>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</si>
  <si>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</si>
  <si>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</si>
  <si>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</si>
  <si>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</si>
  <si>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</si>
  <si>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</si>
  <si>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</si>
  <si>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</si>
  <si>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</si>
  <si>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</si>
  <si>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</si>
  <si>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</si>
  <si>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</si>
  <si>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</si>
  <si>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</si>
  <si>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</si>
  <si>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</si>
  <si>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</si>
  <si>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</si>
  <si>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</si>
  <si>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</si>
  <si>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</si>
  <si>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</si>
  <si>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</si>
  <si>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</si>
  <si>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</si>
  <si>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</si>
  <si>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</si>
  <si>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</si>
  <si>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</si>
  <si>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</si>
  <si>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</si>
  <si>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</si>
  <si>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</si>
  <si>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</si>
  <si>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</si>
  <si>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</si>
  <si>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</si>
  <si>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</si>
  <si>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</si>
  <si>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</si>
  <si>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</si>
  <si>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</si>
  <si>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</si>
  <si>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</si>
  <si>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</si>
  <si>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</si>
  <si>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</si>
  <si>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</si>
  <si>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</si>
  <si>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</si>
  <si>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</si>
  <si>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</si>
  <si>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</si>
  <si>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</si>
  <si>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</si>
  <si>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</si>
  <si>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</si>
  <si>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</si>
  <si>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</si>
  <si>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</si>
  <si>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</si>
  <si>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</si>
  <si>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</si>
  <si>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</si>
  <si>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</si>
  <si>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</si>
  <si>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</si>
  <si>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</si>
  <si>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</si>
  <si>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</si>
  <si>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</si>
  <si>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</si>
  <si>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</si>
  <si>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</si>
  <si>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</si>
  <si>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</si>
  <si>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</si>
  <si>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</si>
  <si>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</si>
  <si>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</si>
  <si>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</si>
  <si>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</si>
  <si>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</si>
  <si>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</si>
  <si>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</si>
  <si>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</si>
  <si>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</si>
  <si>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</si>
  <si>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</si>
  <si>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</si>
  <si>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</si>
  <si>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</si>
  <si>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</si>
  <si>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</si>
  <si>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</si>
  <si>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</si>
  <si>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</si>
  <si>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</si>
  <si>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</si>
  <si>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</si>
  <si>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</si>
  <si>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</si>
  <si>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</si>
  <si>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</si>
  <si>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</si>
  <si>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</si>
  <si>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</si>
  <si>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</si>
  <si>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</si>
  <si>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</si>
  <si>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</si>
  <si>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</si>
  <si>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</si>
  <si>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</si>
  <si>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</si>
  <si>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</si>
  <si>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</si>
  <si>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</si>
  <si>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</si>
  <si>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</si>
  <si>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</si>
  <si>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</si>
  <si>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</si>
  <si>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</si>
  <si>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</si>
  <si>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</si>
  <si>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</si>
  <si>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</si>
  <si>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</si>
  <si>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</si>
  <si>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</si>
  <si>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</si>
  <si>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</si>
  <si>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</si>
  <si>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</si>
  <si>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</si>
  <si>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</si>
  <si>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</si>
  <si>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</si>
  <si>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</si>
  <si>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</si>
  <si>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</si>
  <si>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</si>
  <si>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</si>
  <si>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</si>
  <si>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</si>
  <si>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</si>
  <si>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</si>
  <si>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</si>
  <si>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</si>
  <si>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</si>
  <si>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</si>
  <si>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</si>
  <si>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</si>
  <si>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</si>
  <si>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</si>
  <si>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</si>
  <si>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</si>
  <si>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</si>
  <si>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</si>
  <si>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</si>
  <si>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</si>
  <si>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</si>
  <si>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</si>
  <si>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</si>
  <si>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</si>
  <si>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</si>
  <si>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</si>
  <si>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</si>
  <si>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</si>
  <si>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</si>
  <si>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</si>
  <si>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</si>
  <si>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</si>
  <si>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</si>
  <si>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</si>
  <si>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</si>
  <si>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</si>
  <si>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</si>
  <si>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</si>
  <si>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</si>
  <si>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</si>
  <si>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</si>
  <si>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</si>
  <si>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</si>
  <si>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</si>
  <si>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</si>
  <si>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</si>
  <si>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</si>
  <si>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</si>
  <si>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</si>
  <si>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</si>
  <si>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</si>
  <si>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</si>
  <si>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</si>
  <si>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</si>
  <si>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</si>
  <si>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</si>
  <si>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</si>
  <si>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</si>
  <si>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</si>
  <si>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</si>
  <si>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</si>
  <si>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</si>
  <si>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</si>
  <si>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</si>
  <si>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</si>
  <si>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</si>
  <si>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</si>
  <si>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</si>
  <si>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</si>
  <si>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</si>
  <si>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</si>
  <si>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</si>
  <si>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</si>
  <si>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</si>
  <si>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</si>
  <si>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</si>
  <si>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</si>
  <si>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</si>
  <si>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</si>
  <si>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</si>
  <si>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</si>
  <si>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</si>
  <si>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</si>
  <si>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</si>
  <si>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</si>
  <si>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</si>
  <si>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</si>
  <si>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</si>
  <si>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</si>
  <si>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</si>
  <si>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</si>
  <si>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</si>
  <si>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</si>
  <si>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</si>
  <si>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</si>
  <si>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</si>
  <si>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</si>
  <si>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</si>
  <si>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</si>
  <si>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</si>
  <si>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</si>
  <si>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</si>
  <si>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</si>
  <si>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</si>
  <si>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</si>
  <si>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</si>
  <si>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</si>
  <si>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</si>
  <si>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</si>
  <si>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</si>
  <si>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</si>
  <si>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</si>
  <si>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</si>
  <si>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</si>
  <si>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</si>
  <si>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</si>
  <si>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</si>
  <si>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</si>
  <si>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</si>
  <si>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</si>
  <si>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</si>
  <si>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</si>
  <si>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</si>
  <si>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</si>
  <si>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</si>
  <si>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</si>
  <si>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</si>
  <si>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</si>
  <si>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</si>
  <si>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</si>
  <si>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</si>
  <si>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</si>
  <si>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</si>
  <si>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</si>
  <si>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</si>
  <si>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</si>
  <si>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</si>
  <si>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</si>
  <si>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</si>
  <si>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</si>
  <si>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</si>
  <si>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</si>
  <si>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</si>
  <si>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</si>
  <si>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</si>
  <si>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</si>
  <si>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</si>
  <si>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</si>
  <si>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</si>
  <si>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</si>
  <si>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</si>
  <si>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</si>
  <si>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</si>
  <si>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</si>
  <si>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</si>
  <si>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</si>
  <si>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</si>
  <si>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</si>
  <si>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</si>
  <si>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</si>
  <si>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</si>
  <si>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</si>
  <si>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</si>
  <si>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</si>
  <si>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</si>
  <si>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</si>
  <si>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</si>
  <si>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</si>
  <si>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</si>
  <si>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</si>
  <si>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</si>
  <si>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</si>
  <si>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</si>
  <si>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</si>
  <si>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</si>
  <si>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</si>
  <si>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</si>
  <si>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</si>
  <si>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</si>
  <si>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</si>
  <si>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</si>
  <si>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</si>
  <si>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</si>
  <si>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</si>
  <si>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</si>
  <si>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</si>
  <si>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</si>
  <si>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</si>
  <si>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</si>
  <si>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</si>
  <si>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</si>
  <si>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</si>
  <si>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</si>
  <si>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</si>
  <si>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</si>
  <si>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</si>
  <si>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</si>
  <si>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</si>
  <si>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</si>
  <si>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</si>
  <si>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</si>
  <si>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</si>
  <si>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</si>
  <si>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</si>
  <si>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</si>
  <si>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</si>
  <si>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</si>
  <si>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</si>
  <si>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</si>
  <si>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</si>
  <si>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</si>
  <si>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</si>
  <si>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</si>
  <si>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</si>
  <si>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</si>
  <si>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</si>
  <si>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</si>
  <si>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</si>
  <si>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</si>
  <si>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</si>
  <si>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</si>
  <si>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</si>
  <si>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</si>
  <si>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</si>
  <si>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</si>
  <si>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</si>
  <si>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</si>
  <si>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</si>
  <si>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</si>
  <si>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</si>
  <si>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</si>
  <si>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</si>
  <si>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</si>
  <si>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</si>
  <si>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</si>
  <si>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</si>
  <si>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</si>
  <si>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</si>
  <si>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</si>
  <si>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</si>
  <si>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</si>
  <si>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</si>
  <si>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</si>
  <si>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</si>
  <si>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</si>
  <si>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</si>
  <si>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</si>
  <si>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</si>
  <si>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</si>
  <si>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</si>
  <si>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</si>
  <si>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</si>
  <si>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</si>
  <si>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</si>
  <si>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</si>
  <si>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</si>
  <si>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</si>
  <si>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</si>
  <si>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</si>
  <si>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</si>
  <si>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</si>
  <si>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</si>
  <si>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</si>
  <si>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</si>
  <si>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</si>
  <si>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</si>
  <si>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</si>
  <si>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</si>
  <si>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</si>
  <si>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</si>
  <si>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</si>
  <si>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</si>
  <si>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</si>
  <si>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</si>
  <si>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</si>
  <si>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</si>
  <si>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</si>
  <si>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</si>
  <si>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</si>
  <si>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</si>
  <si>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</si>
  <si>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</si>
  <si>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</si>
  <si>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</si>
  <si>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</si>
  <si>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</si>
  <si>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</si>
  <si>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</si>
  <si>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</si>
  <si>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</si>
  <si>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</si>
  <si>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</si>
  <si>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</si>
  <si>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</si>
  <si>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</si>
  <si>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</si>
  <si>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</si>
  <si>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</si>
  <si>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</si>
  <si>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</si>
  <si>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</si>
  <si>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</si>
  <si>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</si>
  <si>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</si>
  <si>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</si>
  <si>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</si>
  <si>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</si>
  <si>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</si>
  <si>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</si>
  <si>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</si>
  <si>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</si>
  <si>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</si>
  <si>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</si>
  <si>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</si>
  <si>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</si>
  <si>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</si>
  <si>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</si>
  <si>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</si>
  <si>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</si>
  <si>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</si>
  <si>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</si>
  <si>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</si>
  <si>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</si>
  <si>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</si>
  <si>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</si>
  <si>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</si>
  <si>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</si>
  <si>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</si>
  <si>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</si>
  <si>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</si>
  <si>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</si>
  <si>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</si>
  <si>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</si>
  <si>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</si>
  <si>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</si>
  <si>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</si>
  <si>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</si>
  <si>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</si>
  <si>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</si>
  <si>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</si>
  <si>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</si>
  <si>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</si>
  <si>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</si>
  <si>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</si>
  <si>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</si>
  <si>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</si>
  <si>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</si>
  <si>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</si>
  <si>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</si>
  <si>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</si>
  <si>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</si>
  <si>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</si>
  <si>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</si>
  <si>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</si>
  <si>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</si>
  <si>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</si>
  <si>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</si>
  <si>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</si>
  <si>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</si>
  <si>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</si>
  <si>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</si>
  <si>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</si>
  <si>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</si>
  <si>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</si>
  <si>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</si>
  <si>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</si>
  <si>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</si>
  <si>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</si>
  <si>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</si>
  <si>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</si>
  <si>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</si>
  <si>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</si>
  <si>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</si>
  <si>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</si>
  <si>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</si>
  <si>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</si>
  <si>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</si>
  <si>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</si>
  <si>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</si>
  <si>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</si>
  <si>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</si>
  <si>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</si>
  <si>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</si>
  <si>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</si>
  <si>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</si>
  <si>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</si>
  <si>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</si>
  <si>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</si>
  <si>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</si>
  <si>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</si>
  <si>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</si>
  <si>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</si>
  <si>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</si>
  <si>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</si>
  <si>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</si>
  <si>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</si>
  <si>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</si>
  <si>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</si>
  <si>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</si>
  <si>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</si>
  <si>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</si>
  <si>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</si>
  <si>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</si>
  <si>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</si>
  <si>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</si>
  <si>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</si>
  <si>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</si>
  <si>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</si>
  <si>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</si>
  <si>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</si>
  <si>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</si>
  <si>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</si>
  <si>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</si>
  <si>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</si>
  <si>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</si>
  <si>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</si>
  <si>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</si>
  <si>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</si>
  <si>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</si>
  <si>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</si>
  <si>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</si>
  <si>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</si>
  <si>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</si>
  <si>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</si>
  <si>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</si>
  <si>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</si>
  <si>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</si>
  <si>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</si>
  <si>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</si>
  <si>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</si>
  <si>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</si>
  <si>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</si>
  <si>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</si>
  <si>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</si>
  <si>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</si>
  <si>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</si>
  <si>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</si>
  <si>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</si>
  <si>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</si>
  <si>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</si>
  <si>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</si>
  <si>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</si>
  <si>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</si>
  <si>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</si>
  <si>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</si>
  <si>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</si>
  <si>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</si>
  <si>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</si>
  <si>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</si>
  <si>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</si>
  <si>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</si>
  <si>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</si>
  <si>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</si>
  <si>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</si>
  <si>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</si>
  <si>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</si>
  <si>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</si>
  <si>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</si>
  <si>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</si>
  <si>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</si>
  <si>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</si>
  <si>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</si>
  <si>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</si>
  <si>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</si>
  <si>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</si>
  <si>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</si>
  <si>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</si>
  <si>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</si>
  <si>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</si>
  <si>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</si>
  <si>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</si>
  <si>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</si>
  <si>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</si>
  <si>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</si>
  <si>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</si>
  <si>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</si>
  <si>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</si>
  <si>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</si>
  <si>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</si>
  <si>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</si>
  <si>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</si>
  <si>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</si>
  <si>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</si>
  <si>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</si>
  <si>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</si>
  <si>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</si>
  <si>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</si>
  <si>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</si>
  <si>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</si>
  <si>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</si>
  <si>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</si>
  <si>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</si>
  <si>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</si>
  <si>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</si>
  <si>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</si>
  <si>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</si>
  <si>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</si>
  <si>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</si>
  <si>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</si>
  <si>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</si>
  <si>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</si>
  <si>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</si>
  <si>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</si>
  <si>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</si>
  <si>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</si>
  <si>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</si>
  <si>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</si>
  <si>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</si>
  <si>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</si>
  <si>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</si>
  <si>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</si>
  <si>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</si>
  <si>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</si>
  <si>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</si>
  <si>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</si>
  <si>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</si>
  <si>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</si>
  <si>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</si>
  <si>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</si>
  <si>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</si>
  <si>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</si>
  <si>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</si>
  <si>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</si>
  <si>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</si>
  <si>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</si>
  <si>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</si>
  <si>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</si>
  <si>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</si>
  <si>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</si>
  <si>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</si>
  <si>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</si>
  <si>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</si>
  <si>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</si>
  <si>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</si>
  <si>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</si>
  <si>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</si>
  <si>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</si>
  <si>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</si>
  <si>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</si>
  <si>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</si>
  <si>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</si>
  <si>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</si>
  <si>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</si>
  <si>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</si>
  <si>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</si>
  <si>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</si>
  <si>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</si>
  <si>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</si>
  <si>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</si>
  <si>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</si>
  <si>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</si>
  <si>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</si>
  <si>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</si>
  <si>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</si>
  <si>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</si>
  <si>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</si>
  <si>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</si>
  <si>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</si>
  <si>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</si>
  <si>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</si>
  <si>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</si>
  <si>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</si>
  <si>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</si>
  <si>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</si>
  <si>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</si>
  <si>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</si>
  <si>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</si>
  <si>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</si>
  <si>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</si>
  <si>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</si>
  <si>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</si>
  <si>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</si>
  <si>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</si>
  <si>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</si>
  <si>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</si>
  <si>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</si>
  <si>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</si>
  <si>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</si>
  <si>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</si>
  <si>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</si>
  <si>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</si>
  <si>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</si>
  <si>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</si>
  <si>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</si>
  <si>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</si>
  <si>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</si>
  <si>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</si>
  <si>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</si>
  <si>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</si>
  <si>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</si>
  <si>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</si>
  <si>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</si>
  <si>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</si>
  <si>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</si>
  <si>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</si>
  <si>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</si>
  <si>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</si>
  <si>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</si>
  <si>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</si>
  <si>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</si>
  <si>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</si>
  <si>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</si>
  <si>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</si>
  <si>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</si>
  <si>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</si>
  <si>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</si>
  <si>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</si>
  <si>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</si>
  <si>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</si>
  <si>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</si>
  <si>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</si>
  <si>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</si>
  <si>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</si>
  <si>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</si>
  <si>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</si>
  <si>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</si>
  <si>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</si>
  <si>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</si>
  <si>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</si>
  <si>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</si>
  <si>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</si>
  <si>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</si>
  <si>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</si>
  <si>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</si>
  <si>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</si>
  <si>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</si>
  <si>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</si>
  <si>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</si>
  <si>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</si>
  <si>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</si>
  <si>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</si>
  <si>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</si>
  <si>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</si>
  <si>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</si>
  <si>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</si>
  <si>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</si>
  <si>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</si>
  <si>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</si>
  <si>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</si>
  <si>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</si>
  <si>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</si>
  <si>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</si>
  <si>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</si>
  <si>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</si>
  <si>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</si>
  <si>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</si>
  <si>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</si>
  <si>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</si>
  <si>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</si>
  <si>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</si>
  <si>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</si>
  <si>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</si>
  <si>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</si>
  <si>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</si>
  <si>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</si>
  <si>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</si>
  <si>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</si>
  <si>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</si>
  <si>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</si>
  <si>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</si>
  <si>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</si>
  <si>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</si>
  <si>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</si>
  <si>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</si>
  <si>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</si>
  <si>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</si>
  <si>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</si>
  <si>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</si>
  <si>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</si>
  <si>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</si>
  <si>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</si>
  <si>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</si>
  <si>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</si>
  <si>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</si>
  <si>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</si>
  <si>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</si>
  <si>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</si>
  <si>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</si>
  <si>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</si>
  <si>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</si>
  <si>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</si>
  <si>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</si>
  <si>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</si>
  <si>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</si>
  <si>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</si>
  <si>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</si>
  <si>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</si>
  <si>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</si>
  <si>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</si>
  <si>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</si>
  <si>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</si>
  <si>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</si>
  <si>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</si>
  <si>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</si>
  <si>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</si>
  <si>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</si>
  <si>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</si>
  <si>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</si>
  <si>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</si>
  <si>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</si>
  <si>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</si>
  <si>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</si>
  <si>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</si>
  <si>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</si>
  <si>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</si>
  <si>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</si>
  <si>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</si>
  <si>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</si>
  <si>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</si>
  <si>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</si>
  <si>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</si>
  <si>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</si>
  <si>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</si>
  <si>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</si>
  <si>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</si>
  <si>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</si>
  <si>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</si>
  <si>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</si>
  <si>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</si>
  <si>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</si>
  <si>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</si>
  <si>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</si>
  <si>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</si>
  <si>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</si>
  <si>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</si>
  <si>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</si>
  <si>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</si>
  <si>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</si>
  <si>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</si>
  <si>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</si>
  <si>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</si>
  <si>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</si>
  <si>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</si>
  <si>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</si>
  <si>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</si>
  <si>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</si>
  <si>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</si>
  <si>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</si>
  <si>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</si>
  <si>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</si>
  <si>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</si>
  <si>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</si>
  <si>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</si>
  <si>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</si>
  <si>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</si>
  <si>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</si>
  <si>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</si>
  <si>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</si>
  <si>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</si>
  <si>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</si>
  <si>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</si>
  <si>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</si>
  <si>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</si>
  <si>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</si>
  <si>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</si>
  <si>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</si>
  <si>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</si>
  <si>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</si>
  <si>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</si>
  <si>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</si>
  <si>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</si>
  <si>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</si>
  <si>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</si>
  <si>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</si>
  <si>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</si>
  <si>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</si>
  <si>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</si>
  <si>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</si>
  <si>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</si>
  <si>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</si>
  <si>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</si>
  <si>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</si>
  <si>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</si>
  <si>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</si>
  <si>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</si>
  <si>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</si>
  <si>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</si>
  <si>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</si>
  <si>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</si>
  <si>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</si>
  <si>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</si>
  <si>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</si>
  <si>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</si>
  <si>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</si>
  <si>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</si>
  <si>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</si>
  <si>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</si>
  <si>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</si>
  <si>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</si>
  <si>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</si>
  <si>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</si>
  <si>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</si>
  <si>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</si>
  <si>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</si>
  <si>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</si>
  <si>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</si>
  <si>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</si>
  <si>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</si>
  <si>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</si>
  <si>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</si>
  <si>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</si>
  <si>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</si>
  <si>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</si>
  <si>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</si>
  <si>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</si>
  <si>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</si>
  <si>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</si>
  <si>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</si>
  <si>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</si>
  <si>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</si>
  <si>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</si>
  <si>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</si>
  <si>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</si>
  <si>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</si>
  <si>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</si>
  <si>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</si>
  <si>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</si>
  <si>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</si>
  <si>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</si>
  <si>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</si>
  <si>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</si>
  <si>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</si>
  <si>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</si>
  <si>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</si>
  <si>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</si>
  <si>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</si>
  <si>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</si>
  <si>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</si>
  <si>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</si>
  <si>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</si>
  <si>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</si>
  <si>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</si>
  <si>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</si>
  <si>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</si>
  <si>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</si>
  <si>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</si>
  <si>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</si>
  <si>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</si>
  <si>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</si>
  <si>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</si>
  <si>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</si>
  <si>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</si>
  <si>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</si>
  <si>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</si>
  <si>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</si>
  <si>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</si>
  <si>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</si>
  <si>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</si>
  <si>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</si>
  <si>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</si>
  <si>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</si>
  <si>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</si>
  <si>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</si>
  <si>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</si>
  <si>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</si>
  <si>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</si>
  <si>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</si>
  <si>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</si>
  <si>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</si>
  <si>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</si>
  <si>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</si>
  <si>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</si>
  <si>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</si>
  <si>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</si>
  <si>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</si>
  <si>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</si>
  <si>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</si>
  <si>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</si>
  <si>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</si>
  <si>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</si>
  <si>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</si>
  <si>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</si>
  <si>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</si>
  <si>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</si>
  <si>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</si>
  <si>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</si>
  <si>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</si>
  <si>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</si>
  <si>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</si>
  <si>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</si>
  <si>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</si>
  <si>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</si>
  <si>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</si>
  <si>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</si>
  <si>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</si>
  <si>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</si>
  <si>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</si>
  <si>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</si>
  <si>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</si>
  <si>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</si>
  <si>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</si>
  <si>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</si>
  <si>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</si>
  <si>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</si>
  <si>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</si>
  <si>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</si>
  <si>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</si>
  <si>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</si>
  <si>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</si>
  <si>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</si>
  <si>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</si>
  <si>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</si>
  <si>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</si>
  <si>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</si>
  <si>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</si>
  <si>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</si>
  <si>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</si>
  <si>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</si>
  <si>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</si>
  <si>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</si>
  <si>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</si>
  <si>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</si>
  <si>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</si>
  <si>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</si>
  <si>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</si>
  <si>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</si>
  <si>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</si>
  <si>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</si>
  <si>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</si>
  <si>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</si>
  <si>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</si>
  <si>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</si>
  <si>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</si>
  <si>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</si>
  <si>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</si>
  <si>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</si>
  <si>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</si>
  <si>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</si>
  <si>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</si>
  <si>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</si>
  <si>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</si>
  <si>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</si>
  <si>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</si>
  <si>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</si>
  <si>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</si>
  <si>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</si>
  <si>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</si>
  <si>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</si>
  <si>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</si>
  <si>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</si>
  <si>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</si>
  <si>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</si>
  <si>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</si>
  <si>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</si>
  <si>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</si>
  <si>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</si>
  <si>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</si>
  <si>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</si>
  <si>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</si>
  <si>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</si>
  <si>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</si>
  <si>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</si>
  <si>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</si>
  <si>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</si>
  <si>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</si>
  <si>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</si>
  <si>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</si>
  <si>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</si>
  <si>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</si>
  <si>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</si>
  <si>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</si>
  <si>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</si>
  <si>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</si>
  <si>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PCM-20251113-00002016</t>
  </si>
  <si>
    <t xml:space="preserve">load issue team will check  // 50 mins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</si>
  <si>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</si>
  <si>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</si>
  <si>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</si>
  <si>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</si>
  <si>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</si>
  <si>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</si>
  <si>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</si>
  <si>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</si>
  <si>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</si>
  <si>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</si>
  <si>
    <t>PCM-20251113-00001945</t>
  </si>
  <si>
    <t>ETA 30 mins.</t>
  </si>
  <si>
    <t>PCM-20251113-00001857</t>
  </si>
  <si>
    <t>Minor</t>
  </si>
  <si>
    <t xml:space="preserve">setor down at 4G // EM team on the way need 45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</si>
</sst>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4" dataDxfId="173" headerRowBorderDxfId="171" tableBorderDxfId="172" totalsRowBorderDxfId="170">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7" totalsRowShown="0" headerRowDxfId="48" dataDxfId="47" headerRowBorderDxfId="45" tableBorderDxfId="46" totalsRowBorderDxfId="44">
  <autoFilter ref="A1:L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9" totalsRowShown="0" headerRowDxfId="31" dataDxfId="30" headerRowBorderDxfId="28" tableBorderDxfId="29">
  <autoFilter ref="A1:L2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6" totalsRowShown="0" headerRowDxfId="15" dataDxfId="14" headerRowBorderDxfId="12" tableBorderDxfId="13">
  <autoFilter ref="A1:L1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312.01437604166858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3" ca="1" si="0">IFERROR(NOW()-F3,"")</f>
        <v>45974.962801967595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45974.962801967595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45974.962801967595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45974.962801967595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45974.962801967595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45974.962801967595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45974.962801967595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45974.962801967595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45974.962801967595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45974.962801967595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45974.962801967595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ref="G14:G45" ca="1" si="1">IFERROR(NOW()-F14,"")</f>
        <v>45974.962801967595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45974.962801967595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45974.962801967595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45974.962801967595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45974.962801967595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45974.962801967595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45974.962801967595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45974.962801967595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45974.962801967595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45974.962801967595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45974.962801967595</v>
      </c>
      <c r="H24" s="111"/>
      <c r="I24" s="109" t="str">
        <f>IFERROR(VLOOKUP(D24,DB!A:F,6,0),"")</f>
        <v/>
      </c>
      <c r="J24" s="109" t="str">
        <f>IFERROR(VLOOKUP(D24,DB!A:G,7,0),"")</f>
        <v/>
      </c>
      <c r="K24" s="113"/>
      <c r="L24" s="114" t="str">
        <f>IFERROR(VLOOKUP(D24,DB!A:I,9,0),"")</f>
        <v/>
      </c>
    </row>
    <row r="25" spans="1:12" ht="15" customHeight="1">
      <c r="A25" s="117"/>
      <c r="B25" s="118" t="str">
        <f>IFERROR(VLOOKUP(D25,DB!A:K,11,0),"")</f>
        <v/>
      </c>
      <c r="C25" s="118"/>
      <c r="D25" s="118"/>
      <c r="E25" s="119"/>
      <c r="F25" s="120"/>
      <c r="G25" s="121">
        <f t="shared" ca="1" si="1"/>
        <v>45974.962801967595</v>
      </c>
      <c r="H25" s="120"/>
      <c r="I25" s="118" t="str">
        <f>IFERROR(VLOOKUP(D25,DB!A:F,6,0),"")</f>
        <v/>
      </c>
      <c r="J25" s="118" t="str">
        <f>IFERROR(VLOOKUP(D25,DB!A:G,7,0),"")</f>
        <v/>
      </c>
      <c r="K25" s="122"/>
      <c r="L25" s="123" t="str">
        <f>IFERROR(VLOOKUP(D25,DB!A:I,9,0),"")</f>
        <v/>
      </c>
    </row>
    <row r="26" spans="1:12" ht="15" customHeight="1">
      <c r="A26" s="150"/>
      <c r="B26" s="151" t="str">
        <f>IFERROR(VLOOKUP(D26,DB!A:K,11,0),"")</f>
        <v/>
      </c>
      <c r="C26" s="151"/>
      <c r="D26" s="151"/>
      <c r="E26" s="152"/>
      <c r="F26" s="149"/>
      <c r="G26" s="153">
        <f ca="1">IFERROR(NOW()-F26,"")</f>
        <v>45974.962801967595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45974.962801967595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45974.962801967595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45974.962801967595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45974.962801967595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45974.962801967595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45974.962801967595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45974.962801967595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45974.962801967595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45974.962801967595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45974.962801967595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45974.962801967595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45974.962801967595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45974.962801967595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45974.962801967595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45974.962801967595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45974.962801967595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45974.962801967595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45974.962801967595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45974.962801967595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45974.962801967595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45974.962801967595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45974.962801967595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45974.962801967595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45974.962801967595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45974.962801967595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45974.962801967595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45974.962801967595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45974.962801967595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45974.962801967595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45974.962801967595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45974.962801967595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45974.962801967595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45974.962801967595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45974.962801967595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45974.962801967595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45974.962801967595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45974.962801967595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45974.962801967595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45974.962801967595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45974.962801967595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45974.962801967595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45974.962801967595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45974.962801967595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45974.962801967595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45974.962801967595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45974.962801967595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45974.962801967595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45974.962801967595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45974.962801967595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45974.962801967595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45974.962801967595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45974.962801967595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45974.962801967595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45974.962801967595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45974.962801967595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45974.962801967595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45974.962801967595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45974.962801967595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45974.962801967595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45974.962801967595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45974.962801967595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45974.962801967595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45974.962801967595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45974.962801967595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45974.962801967595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45974.962801967595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45974.962801967595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45974.962801967595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45974.962801967595</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45974.962801967595</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45974.962801967595</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45974.962801967595</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45974.962801967595</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45974.962801967595</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45974.962801967595</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45974.962801967595</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45974.962801967595</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45974.962801967595</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45974.962801967595</v>
      </c>
      <c r="H105" s="149"/>
      <c r="I105" s="151" t="str">
        <f>IFERROR(VLOOKUP(D105,DB!A:F,6,0),"")</f>
        <v/>
      </c>
      <c r="J105" s="151" t="str">
        <f>IFERROR(VLOOKUP(D105,DB!A:G,7,0),"")</f>
        <v/>
      </c>
      <c r="K105" s="154"/>
      <c r="L105" s="155" t="str">
        <f>IFERROR(VLOOKUP(D105,DB!A:I,9,0),"")</f>
        <v/>
      </c>
    </row>
  </sheetData>
  <customSheetViews>
    <customSheetView guid="{F6042A99-DD27-4453-835D-0834D95730CC}" filter="1" showAutoFilter="1">
      <pageMargins left="0" right="0" top="0" bottom="0" header="0" footer="0"/>
      <autoFilter ref="B1:M1" xr:uid="{BA30FDDE-0B02-4E3A-AE6D-9E8BAA3B751C}"/>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149.96296400463325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0.35651724537456175</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45974.962801967595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45974.962801967595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45974.962801967595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45974.962801967595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45974.962801967595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45974.962801967595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45974.962801967595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45974.962801967595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45974.962801967595</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45974.962801967595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45974.962801967595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45974.962801967595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45974.962801967595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45974.962801967595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45974.962801967595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45974.962801967595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45974.962801967595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45974.962801967595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45974.962801967595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45974.962801967595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45974.962801967595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45974.962801967595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45974.962801967595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45974.962801967595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45974.962801967595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45974.962801967595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45974.962801967595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45974.962801967595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45974.962801967595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45974.962801967595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45974.962801967595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45974.962801967595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45974.962801967595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45974.962801967595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45974.962801967595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45974.962801967595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45974.962801967595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45974.962801967595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45974.962801967595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45974.962801967595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45974.962801967595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45974.962801967595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45974.962801967595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45974.962801967595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45974.962801967595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45974.962801967595</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45974.962801967595</v>
      </c>
      <c r="H2" s="22"/>
      <c r="I2" s="19" t="str">
        <f>IFERROR(VLOOKUP(D2,DB!A:F,6,0),"")</f>
        <v/>
      </c>
      <c r="J2" s="18" t="str">
        <f>IFERROR(VLOOKUP(D2,DB!A:G,7,0),"")</f>
        <v/>
      </c>
      <c r="K2" s="45"/>
      <c r="L2" s="23" t="str">
        <f>IFERROR(VLOOKUP(D2,DB!A:I,9,0),"")</f>
        <v/>
      </c>
    </row>
    <row r="3" spans="1:13" ht="15" customHeight="1">
      <c r="A3" s="19"/>
      <c r="B3" s="61" t="str">
        <f>IFERROR(VLOOKUP(D3,DB!A:K,11,0),"")</f>
        <v/>
      </c>
      <c r="C3" s="18"/>
      <c r="D3" s="158"/>
      <c r="E3" s="18"/>
      <c r="F3" s="20"/>
      <c r="G3" s="21">
        <f t="shared" ref="G3:G66" ca="1" si="1">IFERROR(NOW()-F3,"-")</f>
        <v>45974.962801967595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45974.962801967595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45974.962801967595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45974.962801967595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45974.962801967595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45974.962801967595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45974.962801967595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45974.962801967595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45974.962801967595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45974.962801967595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45974.962801967595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45974.962801967595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45974.962801967595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45974.962801967595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45974.962801967595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45974.962801967595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45974.962801967595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45974.962801967595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45974.962801967595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45974.962801967595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45974.962801967595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45974.962801967595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45974.962801967595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45974.962801967595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45974.962801967595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45974.962801967595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45974.962801967595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45974.962801967595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45974.962801967595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45974.962801967595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45974.962801967595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45974.962801967595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45974.962801967595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45974.962801967595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45974.962801967595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45974.962801967595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45974.962801967595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45974.962801967595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45974.962801967595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45974.962801967595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45974.962801967595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45974.962801967595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45974.962801967595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45974.962801967595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45974.962801967595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45974.962801967595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45974.962801967595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45974.962801967595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45974.962801967595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45974.962801967595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45974.962801967595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45974.962801967595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45974.962801967595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45974.962801967595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45974.962801967595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45974.962801967595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45974.962801967595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45974.962801967595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45974.962801967595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45974.962801967595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45974.962801967595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45974.962801967595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45974.962801967595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45974.962801967595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45974.962801967595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45974.962801967595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45974.962801967595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45974.962801967595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45974.962801967595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45974.962801967595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45974.962801967595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45974.962801967595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45974.962801967595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45974.962801967595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45974.962801967595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45974.962801967595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45974.962801967595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45974.962801967595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45974.962801967595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45974.962801967595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45974.962801967595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45974.962801967595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45974.962801967595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45974.962801967595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45974.962801967595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45974.962801967595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45974.962801967595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45974.962801967595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45974.962801967595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45974.962801967595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45974.962801967595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45974.962801967595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45974.962801967595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45974.962801967595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45974.962801967595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45974.962801967595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45974.962801967595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45974.962801967595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45974.962801967595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45974.962801967595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45974.962801967595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45974.962801967595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45974.962801967595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45974.962801967595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45974.962801967595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45974.962801967595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45974.962801967595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45974.962801967595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45974.962801967595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45974.962801967595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45974.962801967595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45974.962801967595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45974.962801967595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45974.962801967595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45974.962801967595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45974.962801967595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45974.962801967595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45974.962801967595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45974.962801967595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45974.962801967595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45974.962801967595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45974.962801967595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45974.962801967595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45974.962801967595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45974.962801967595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45974.962801967595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45974.962801967595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45974.962801967595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45974.962801967595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45974.962801967595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45974.962801967595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45974.962801967595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45974.962801967595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45974.962801967595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45974.962801967595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45974.962801967595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45974.962801967595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45974.962801967595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45974.962801967595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45974.962801967595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45974.962801967595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45974.962801967595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45974.962801967595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45974.962801967595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45974.962801967595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45974.962801967595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45974.962801967595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45974.962801967595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45974.962801967595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45974.962801967595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45974.962801967595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45974.962801967595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45974.962801967595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45974.962801967595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45974.962801967595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45974.962801967595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45974.962801967595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45974.962801967595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45974.962801967595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45974.962801967595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45974.962801967595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45974.962801967595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45974.962801967595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45974.962801967595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45974.962801967595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45974.962801967595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45974.962801967595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45974.962801967595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45974.962801967595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45974.962801967595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45974.962801967595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45974.962801967595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45974.962801967595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45974.962801967595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45974.962801967595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45974.962801967595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45974.962801967595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45974.962801967595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45974.962801967595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45974.962801967595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45974.962801967595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45974.962801967595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45974.962801967595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45974.962801967595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45974.962801967595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45974.962801967595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45974.962801967595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45974.962801967595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45974.962801967595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45974.962801967595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45974.962801967595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45974.962801967595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45974.962801967595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45974.962801967595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45974.962801967595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45974.962801967595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45974.962801967595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45974.962801967595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45974.962801967595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45974.962801967595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45974.962801967595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45974.962801967595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45974.962801967595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45974.962801967595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45974.962801967595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45974.962801967595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45974.962801967595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45974.962801967595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45974.962801967595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45974.962801967595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45974.962801967595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45974.962801967595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45974.962801967595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45974.962801967595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45974.962801967595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45974.962801967595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45974.962801967595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45974.962801967595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45974.962801967595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45974.962801967595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45974.962801967595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45974.962801967595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45974.962801967595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45974.962801967595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45974.962801967595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45974.962801967595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45974.962801967595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45974.962801967595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45974.962801967595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45974.962801967595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45974.962801967595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45974.962801967595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45974.962801967595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45974.962801967595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45974.962801967595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45974.962801967595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45974.962801967595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45974.962801967595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45974.962801967595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45974.962801967595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45974.962801967595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45974.962801967595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45974.962801967595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45974.962801967595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45974.962801967595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45974.962801967595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45974.962801967595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45974.962801967595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45974.962801967595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45974.962801967595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45974.962801967595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45974.962801967595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45974.962801967595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45974.962801967595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45974.962801967595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45974.962801967595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45974.962801967595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45974.962801967595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45974.962801967595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45974.962801967595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45974.962801967595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45974.962801967595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45974.962801967595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45974.962801967595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45974.962801967595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45974.962801967595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45974.962801967595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45974.962801967595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45974.962801967595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45974.962801967595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45974.962801967595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45974.962801967595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45974.962801967595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45974.962801967595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45974.962801967595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45974.962801967595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45974.962801967595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45974.962801967595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45974.962801967595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45974.962801967595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45974.962801967595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45974.962801967595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45974.962801967595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45974.962801967595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45974.962801967595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45974.962801967595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45974.962801967595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45974.962801967595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45974.962801967595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45974.962801967595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45974.962801967595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45974.962801967595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45974.962801967595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45974.962801967595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45974.962801967595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45974.962801967595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45974.962801967595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45974.962801967595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45974.962801967595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45974.962801967595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45974.962801967595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45974.962801967595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45974.962801967595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45974.962801967595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45974.962801967595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45974.962801967595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45974.962801967595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45974.962801967595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45974.962801967595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45974.962801967595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45974.962801967595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45974.962801967595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45974.962801967595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45974.962801967595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45974.962801967595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45974.962801967595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45974.962801967595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45974.962801967595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45974.962801967595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45974.962801967595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45974.962801967595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45974.962801967595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45974.962801967595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45974.962801967595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45974.962801967595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45974.962801967595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45974.962801967595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45974.962801967595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45974.962801967595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45974.962801967595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45974.962801967595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45974.962801967595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45974.962801967595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45974.962801967595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45974.962801967595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45974.962801967595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45974.962801967595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45974.962801967595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45974.962801967595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45974.962801967595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45974.962801967595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45974.962801967595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45974.962801967595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45974.962801967595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45974.962801967595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45974.962801967595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45974.962801967595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45974.962801967595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45974.962801967595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45974.962801967595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45974.962801967595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45974.962801967595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45974.962801967595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45974.962801967595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45974.962801967595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45974.962801967595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45974.962801967595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45974.962801967595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45974.962801967595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45974.962801967595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45974.962801967595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45974.962801967595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45974.962801967595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45974.962801967595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45974.962801967595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45974.962801967595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45974.962801967595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45974.962801967595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45974.962801967595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45974.962801967595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45974.962801967595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45974.962801967595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45974.962801967595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45974.962801967595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45974.962801967595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45974.962801967595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45974.962801967595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45974.962801967595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45974.962801967595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45974.962801967595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45974.962801967595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45974.962801967595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45974.962801967595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45974.962801967595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45974.962801967595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45974.962801967595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45974.962801967595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45974.962801967595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45974.962801967595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45974.962801967595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45974.962801967595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45974.962801967595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45974.962801967595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45974.962801967595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45974.962801967595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45974.962801967595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45974.962801967595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45974.962801967595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45974.962801967595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45974.962801967595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45974.962801967595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45974.962801967595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45974.962801967595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45974.962801967595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45974.962801967595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45974.962801967595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45974.962801967595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45974.962801967595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45974.962801967595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45974.962801967595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45974.962801967595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45974.962801967595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45974.962801967595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45974.962801967595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45974.962801967595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45974.962801967595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45974.962801967595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45974.962801967595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45974.962801967595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45974.962801967595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45974.962801967595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45974.962801967595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45974.962801967595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45974.962801967595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45974.962801967595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45974.962801967595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45974.962801967595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45974.962801967595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45974.962801967595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45974.962801967595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45974.962801967595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45974.962801967595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45974.962801967595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45974.962801967595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45974.962801967595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45974.962801967595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45974.962801967595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45974.962801967595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45974.962801967595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45974.962801967595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45974.962801967595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45974.962801967595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45974.962801967595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45974.962801967595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45974.962801967595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45974.962801967595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45974.962801967595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45974.962801967595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45974.962801967595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45974.962801967595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45974.962801967595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45974.962801967595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45974.962801967595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45974.962801967595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45974.962801967595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45974.962801967595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45974.962801967595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45974.962801967595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45974.962801967595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45974.962801967595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45974.962801967595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45974.962801967595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45974.962801967595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45974.962801967595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45974.962801967595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45974.962801967595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45974.962801967595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45974.962801967595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45974.962801967595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45974.962801967595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45974.962801967595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45974.962801967595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45974.962801967595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45974.962801967595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45974.962801967595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45974.962801967595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45974.962801967595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45974.962801967595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45974.962801967595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45974.962801967595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45974.962801967595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45974.962801967595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45974.962801967595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45974.962801967595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45974.962801967595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45974.962801967595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45974.962801967595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45974.962801967595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45974.962801967595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45974.962801967595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45974.962801967595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45974.962801967595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45974.962801967595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45974.962801967595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45974.962801967595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45974.962801967595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45974.962801967595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45974.962801967595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45974.962801967595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45974.962801967595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45974.962801967595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45974.962801967595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45974.962801967595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45974.962801967595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45974.962801967595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45974.962801967595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45974.962801967595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45974.962801967595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45974.962801967595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45974.962801967595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45974.962801967595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45974.962801967595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45974.962801967595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45974.962801967595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45974.962801967595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45974.962801967595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45974.962801967595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45974.962801967595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45974.962801967595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45974.962801967595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45974.962801967595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45974.962801967595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45974.962801967595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45974.962801967595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45974.962801967595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45974.962801967595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45974.962801967595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45974.962801967595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45974.962801967595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45974.962801967595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45974.962801967595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45974.962801967595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45974.962801967595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45974.962801967595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45974.962801967595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45974.962801967595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45974.962801967595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45974.962801967595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45974.962801967595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45974.962801967595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45974.962801967595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45974.962801967595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45974.962801967595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45974.962801967595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45974.962801967595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45974.962801967595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45974.962801967595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45974.962801967595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45974.962801967595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45974.962801967595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45974.962801967595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45974.962801967595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45974.962801967595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45974.962801967595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45974.962801967595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45974.962801967595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45974.962801967595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45974.962801967595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45974.962801967595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45974.962801967595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45974.962801967595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45974.962801967595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45974.962801967595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45974.962801967595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45974.962801967595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45974.962801967595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45974.962801967595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45974.962801967595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45974.962801967595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45974.962801967595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45974.962801967595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45974.962801967595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45974.962801967595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45974.962801967595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45974.962801967595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45974.962801967595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45974.962801967595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45974.962801967595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45974.962801967595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45974.962801967595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45974.962801967595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45974.962801967595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45974.962801967595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45974.962801967595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45974.962801967595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45974.962801967595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45974.962801967595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45974.962801967595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45974.962801967595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45974.962801967595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45974.962801967595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45974.962801967595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45974.962801967595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45974.962801967595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45974.962801967595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45974.962801967595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45974.962801967595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45974.962801967595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45974.962801967595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45974.962801967595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45974.962801967595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45974.962801967595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45974.962801967595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45974.962801967595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45974.962801967595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45974.962801967595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45974.962801967595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45974.962801967595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45974.962801967595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45974.962801967595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45974.962801967595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45974.962801967595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45974.962801967595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45974.962801967595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45974.962801967595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45974.962801967595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45974.962801967595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45974.962801967595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45974.962801967595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45974.962801967595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45974.962801967595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45974.962801967595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45974.962801967595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45974.962801967595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45974.962801967595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45974.962801967595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45974.962801967595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45974.962801967595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45974.962801967595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45974.962801967595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45974.962801967595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45974.962801967595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45974.962801967595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45974.962801967595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45974.962801967595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45974.962801967595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45974.962801967595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45974.962801967595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45974.962801967595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45974.962801967595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45974.962801967595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45974.962801967595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45974.962801967595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45974.962801967595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45974.962801967595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45974.962801967595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45974.962801967595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45974.962801967595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45974.962801967595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45974.962801967595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45974.962801967595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45974.962801967595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45974.962801967595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45974.962801967595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45974.962801967595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45974.962801967595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45974.962801967595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45974.962801967595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45974.962801967595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45974.962801967595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45974.962801967595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45974.962801967595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45974.962801967595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45974.962801967595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45974.962801967595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45974.962801967595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45974.962801967595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45974.962801967595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45974.962801967595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45974.962801967595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45974.962801967595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45974.962801967595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45974.962801967595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45974.962801967595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45974.962801967595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45974.962801967595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45974.962801967595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45974.962801967595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45974.962801967595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45974.962801967595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45974.962801967595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45974.962801967595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45974.962801967595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45974.962801967595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45974.962801967595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45974.962801967595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45974.962801967595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45974.962801967595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45974.962801967595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45974.962801967595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45974.962801967595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45974.962801967595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45974.962801967595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45974.962801967595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45974.962801967595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45974.962801967595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45974.962801967595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45974.962801967595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45974.962801967595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45974.962801967595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45974.962801967595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45974.962801967595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45974.962801967595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45974.962801967595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45974.962801967595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45974.962801967595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45974.962801967595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45974.962801967595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45974.962801967595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45974.962801967595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45974.962801967595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45974.962801967595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45974.962801967595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45974.962801967595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45974.962801967595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45974.962801967595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45974.962801967595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45974.962801967595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45974.962801967595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45974.962801967595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45974.962801967595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45974.962801967595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45974.962801967595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45974.962801967595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45974.962801967595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45974.962801967595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45974.962801967595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45974.962801967595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45974.962801967595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45974.962801967595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45974.962801967595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45974.962801967595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45974.962801967595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45974.962801967595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45974.962801967595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45974.962801967595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45974.962801967595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45974.962801967595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45974.962801967595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45974.962801967595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45974.962801967595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45974.962801967595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45974.962801967595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45974.962801967595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45974.962801967595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45974.962801967595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45974.962801967595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45974.962801967595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45974.962801967595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45974.962801967595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45974.962801967595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45974.962801967595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45974.962801967595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45974.962801967595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45974.962801967595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45974.962801967595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45974.962801967595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45974.962801967595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45974.962801967595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45974.962801967595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45974.962801967595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45974.962801967595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45974.962801967595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45974.962801967595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45974.962801967595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45974.962801967595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45974.962801967595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45974.962801967595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45974.962801967595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45974.962801967595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45974.962801967595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45974.962801967595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45974.962801967595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45974.962801967595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45974.962801967595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45974.962801967595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45974.962801967595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45974.962801967595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45974.962801967595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45974.962801967595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45974.962801967595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45974.962801967595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45974.962801967595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45974.962801967595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45974.962801967595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45974.962801967595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45974.962801967595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45974.962801967595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45974.962801967595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45974.962801967595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45974.962801967595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45974.962801967595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45974.962801967595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45974.962801967595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45974.962801967595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45974.962801967595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45974.962801967595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45974.962801967595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45974.962801967595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45974.962801967595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45974.962801967595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45974.962801967595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45974.962801967595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45974.962801967595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45974.962801967595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45974.962801967595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45974.962801967595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45974.962801967595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45974.962801967595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45974.962801967595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45974.962801967595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45974.962801967595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45974.962801967595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45974.962801967595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45974.962801967595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45974.962801967595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45974.962801967595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45974.962801967595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45974.962801967595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45974.962801967595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45974.962801967595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45974.962801967595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45974.962801967595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45974.962801967595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45974.962801967595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45974.962801967595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45974.962801967595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45974.962801967595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45974.962801967595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45974.962801967595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45974.962801967595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45974.962801967595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45974.962801967595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45974.962801967595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45974.962801967595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45974.962801967595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45974.962801967595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45974.962801967595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45974.962801967595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45974.962801967595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45974.962801967595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45974.962801967595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45974.962801967595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45974.962801967595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45974.962801967595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45974.962801967595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45974.962801967595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45974.962801967595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45974.962801967595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45974.962801967595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45974.962801967595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45974.962801967595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45974.962801967595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45974.962801967595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45974.962801967595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45974.962801967595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45974.962801967595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45974.962801967595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45974.962801967595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45974.962801967595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45974.962801967595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45974.962801967595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45974.962801967595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45974.962801967595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45974.962801967595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45974.962801967595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45974.962801967595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45974.962801967595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45974.962801967595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45974.962801967595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45974.962801967595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45974.962801967595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45974.962801967595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45974.962801967595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45974.962801967595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45974.962801967595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45974.962801967595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45974.962801967595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45974.962801967595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45974.962801967595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45974.962801967595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45974.962801967595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45974.962801967595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45974.962801967595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45974.962801967595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45974.962801967595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45974.962801967595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45974.962801967595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45974.962801967595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45974.962801967595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45974.962801967595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45974.962801967595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45974.962801967595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45974.962801967595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45974.962801967595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45974.962801967595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45974.962801967595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45974.962801967595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45974.962801967595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45974.962801967595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45974.962801967595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45974.962801967595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45974.962801967595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45974.962801967595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45974.962801967595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45974.962801967595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45974.962801967595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45974.962801967595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45974.962801967595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45974.962801967595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45974.962801967595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45974.962801967595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45974.962801967595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45974.962801967595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45974.962801967595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45974.962801967595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45974.962801967595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45974.962801967595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45974.962801967595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45974.962801967595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45974.962801967595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45974.962801967595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45974.962801967595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45974.962801967595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45974.962801967595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45974.962801967595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45974.962801967595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45974.962801967595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45974.962801967595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45974.962801967595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45974.962801967595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45974.962801967595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45974.962801967595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45974.962801967595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45974.962801967595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45974.962801967595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45974.962801967595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45974.962801967595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45974.962801967595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45974.962801967595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45974.962801967595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45974.962801967595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45974.962801967595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45974.962801967595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45974.962801967595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45974.962801967595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45974.962801967595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45974.962801967595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45974.962801967595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45974.962801967595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45974.962801967595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45974.962801967595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45974.962801967595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45974.962801967595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45974.962801967595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45974.962801967595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45974.962801967595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45974.962801967595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45974.962801967595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45974.962801967595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45974.962801967595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45974.962801967595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45974.962801967595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45974.962801967595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45974.962801967595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45974.962801967595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45974.962801967595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45974.962801967595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45974.962801967595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45974.962801967595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45974.962801967595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45974.962801967595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45974.962801967595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45974.962801967595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45974.962801967595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45974.962801967595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45974.962801967595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45974.962801967595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45974.962801967595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45974.962801967595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45974.962801967595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45974.962801967595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45974.962801967595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45974.962801967595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45974.962801967595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45974.962801967595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45974.962801967595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45974.962801967595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45974.962801967595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45974.962801967595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45974.962801967595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45974.962801967595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45974.962801967595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45974.962801967595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45974.962801967595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45974.962801967595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45974.962801967595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45974.962801967595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45974.962801967595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45974.962801967595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45974.962801967595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45974.962801967595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45974.962801967595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45974.962801967595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45974.962801967595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45974.962801967595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45974.962801967595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45974.962801967595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45974.962801967595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45974.962801967595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45974.962801967595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45974.962801967595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45974.962801967595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45974.962801967595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45974.962801967595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45974.962801967595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45974.962801967595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45974.962801967595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45974.962801967595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45974.962801967595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45974.962801967595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45974.962801967595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45974.962801967595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45974.962801967595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45974.962801967595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45974.962801967595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45974.962801967595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45974.962801967595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45974.962801967595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45974.962801967595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45974.962801967595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45974.962801967595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45974.962801967595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45974.962801967595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45974.962801967595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45974.962801967595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45974.962801967595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45974.962801967595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45974.962801967595</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tabSelected="1"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271.48208437499852</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30321</v>
      </c>
      <c r="E3" s="95" t="s">
        <v>39021</v>
      </c>
      <c r="F3" s="96">
        <v>45974.953472222223</v>
      </c>
      <c r="G3" s="97">
        <f ca="1">IFERROR(NOW()-F3,"")</f>
        <v>9.3297453713603318E-3</v>
      </c>
      <c r="H3" s="96">
        <v>45974.688194444447</v>
      </c>
      <c r="I3" s="135" t="str">
        <f>IFERROR(VLOOKUP(D3,DB!A:F,6,0),"")</f>
        <v>SCECO</v>
      </c>
      <c r="J3" s="135" t="str">
        <f>IFERROR(VLOOKUP(D3,DB!A:G,7,0),"")</f>
        <v>Vandalized</v>
      </c>
      <c r="K3" s="98" t="s">
        <v>39110</v>
      </c>
      <c r="L3" s="92" t="str">
        <f>IFERROR(VLOOKUP(D3,DB!A:I,9,0),"")</f>
        <v>Latis</v>
      </c>
    </row>
    <row r="4" spans="1:16" ht="15" customHeight="1">
      <c r="A4" s="135"/>
      <c r="B4" s="135" t="str">
        <f>IFERROR(VLOOKUP(D4,DB!A:K,11,0),"")</f>
        <v/>
      </c>
      <c r="C4" s="94"/>
      <c r="D4" s="92"/>
      <c r="E4" s="95"/>
      <c r="F4" s="96"/>
      <c r="G4" s="97">
        <f ca="1">IFERROR(NOW()-F4,"")</f>
        <v>45974.962801967595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45974.962801967595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45974.962801967595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45974.962801967595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45974.962801967595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45974.962801967595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45974.962801967595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45974.962801967595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45974.962801967595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45974.962801967595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45974.962801967595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45974.962801967595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45974.962801967595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45974.962801967595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45974.962801967595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45974.962801967595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45974.962801967595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45974.962801967595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45974.962801967595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45974.962801967595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45974.962801967595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45974.962801967595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45974.962801967595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45974.962801967595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45974.962801967595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45974.962801967595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45974.962801967595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45974.962801967595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45974.962801967595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45974.962801967595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45974.962801967595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45974.962801967595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45974.962801967595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45974.962801967595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45974.962801967595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45974.962801967595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45974.962801967595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45974.962801967595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45974.962801967595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45974.962801967595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45974.962801967595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45974.962801967595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45974.962801967595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45974.962801967595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45974.962801967595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45974.962801967595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45974.962801967595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45974.962801967595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45974.962801967595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45974.962801967595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45974.962801967595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45974.962801967595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45974.962801967595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45974.962801967595</v>
      </c>
      <c r="H57" s="96"/>
      <c r="I57" s="135" t="str">
        <f>IFERROR(VLOOKUP(D57,DB!A:F,6,0),"")</f>
        <v/>
      </c>
      <c r="J57" s="135" t="str">
        <f>IFERROR(VLOOKUP(D57,DB!A:G,7,0),"")</f>
        <v/>
      </c>
      <c r="K57" s="98"/>
      <c r="L57" s="92" t="str">
        <f>IFERROR(VLOOKUP(D57,DB!A:I,9,0),"")</f>
        <v/>
      </c>
    </row>
  </sheetData>
  <dataValidations count="2">
    <dataValidation allowBlank="1" showInputMessage="1" showErrorMessage="1" sqref="E1" xr:uid="{A4F81451-56CC-4543-9497-104C4E44EE4B}"/>
    <dataValidation type="list" allowBlank="1" showInputMessage="1" showErrorMessage="1" sqref="E2:E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9"/>
  <sheetViews>
    <sheetView workbookViewId="0">
      <selection activeCell="K16" sqref="K16"/>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83.130741782406403</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48.773924652778078</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8" ca="1" si="1">IFERROR(NOW()-F4,"")</f>
        <v>26.30169085648231</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36049</v>
      </c>
      <c r="E6" s="124" t="s">
        <v>39021</v>
      </c>
      <c r="F6" s="157">
        <v>45974.832604166666</v>
      </c>
      <c r="G6" s="126">
        <f t="shared" ca="1" si="1"/>
        <v>0.13019780092872679</v>
      </c>
      <c r="H6" s="125">
        <v>45974.826354166667</v>
      </c>
      <c r="I6" s="124" t="str">
        <f>IFERROR(VLOOKUP(D6,DB!A:F,6,0),"")</f>
        <v>Generator-SG</v>
      </c>
      <c r="J6" s="124" t="str">
        <f>IFERROR(VLOOKUP(D6,DB!A:G,7,0),"")</f>
        <v>Vandalized</v>
      </c>
      <c r="K6" s="124" t="s">
        <v>39120</v>
      </c>
      <c r="L6" s="124" t="str">
        <f>IFERROR(VLOOKUP(D6,DB!A:I,9,0),"")</f>
        <v>Latis</v>
      </c>
    </row>
    <row r="7" spans="1:13">
      <c r="A7" s="124"/>
      <c r="B7" s="124" t="str">
        <f>IFERROR(VLOOKUP(D7,DB!A:K,11,0),"")</f>
        <v/>
      </c>
      <c r="C7" s="124"/>
      <c r="D7"/>
      <c r="E7" s="124"/>
      <c r="F7" s="124"/>
      <c r="G7" s="126">
        <f t="shared" ca="1" si="1"/>
        <v>45974.962801967595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45974.962801967595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ref="G9:G72" ca="1" si="2">IFERROR(NOW()-F9,"")</f>
        <v>45974.962801967595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45974.962801967595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45974.962801967595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45974.962801967595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45974.962801967595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45974.962801967595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45974.962801967595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45974.962801967595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45974.962801967595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45974.962801967595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45974.962801967595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45974.962801967595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45974.962801967595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45974.962801967595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45974.962801967595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45974.962801967595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45974.962801967595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45974.962801967595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45974.962801967595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45974.962801967595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45974.962801967595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45974.962801967595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45974.962801967595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45974.962801967595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45974.962801967595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45974.962801967595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45974.962801967595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45974.962801967595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45974.962801967595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45974.962801967595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45974.962801967595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45974.962801967595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45974.962801967595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45974.962801967595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45974.962801967595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45974.962801967595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45974.962801967595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45974.962801967595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45974.962801967595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45974.962801967595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45974.962801967595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45974.962801967595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45974.962801967595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45974.962801967595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45974.962801967595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45974.962801967595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45974.962801967595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45974.962801967595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45974.962801967595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45974.962801967595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45974.962801967595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45974.962801967595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45974.962801967595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45974.962801967595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45974.962801967595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45974.962801967595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45974.962801967595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45974.962801967595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45974.962801967595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45974.962801967595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45974.962801967595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45974.962801967595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45974.962801967595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45974.962801967595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ref="G73:G136" ca="1" si="3">IFERROR(NOW()-F73,"")</f>
        <v>45974.962801967595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45974.962801967595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45974.962801967595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45974.962801967595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45974.962801967595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45974.962801967595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45974.962801967595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45974.962801967595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45974.962801967595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45974.962801967595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45974.962801967595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45974.962801967595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45974.962801967595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45974.962801967595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45974.962801967595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45974.962801967595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45974.962801967595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45974.962801967595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45974.962801967595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45974.962801967595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45974.962801967595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45974.962801967595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45974.962801967595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45974.962801967595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45974.962801967595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45974.962801967595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45974.962801967595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45974.962801967595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45974.962801967595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45974.962801967595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45974.962801967595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45974.962801967595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45974.962801967595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45974.962801967595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45974.962801967595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45974.962801967595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45974.962801967595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45974.962801967595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45974.962801967595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45974.962801967595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45974.962801967595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45974.962801967595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45974.962801967595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45974.962801967595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45974.962801967595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45974.962801967595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45974.962801967595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45974.962801967595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45974.962801967595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45974.962801967595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45974.962801967595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45974.962801967595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45974.962801967595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45974.962801967595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45974.962801967595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45974.962801967595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45974.962801967595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45974.962801967595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45974.962801967595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45974.962801967595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45974.962801967595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45974.962801967595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45974.962801967595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45974.962801967595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ref="G137:G200" ca="1" si="4">IFERROR(NOW()-F137,"")</f>
        <v>45974.962801967595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45974.962801967595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45974.962801967595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45974.962801967595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45974.962801967595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45974.962801967595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45974.962801967595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45974.962801967595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45974.962801967595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45974.962801967595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45974.962801967595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45974.962801967595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45974.962801967595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45974.962801967595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45974.962801967595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45974.962801967595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45974.962801967595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45974.962801967595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45974.962801967595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45974.962801967595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45974.962801967595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45974.962801967595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45974.962801967595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45974.962801967595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45974.962801967595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45974.962801967595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45974.962801967595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45974.962801967595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45974.962801967595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45974.962801967595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45974.962801967595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45974.962801967595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45974.962801967595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45974.962801967595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45974.962801967595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45974.962801967595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45974.962801967595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45974.962801967595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45974.962801967595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45974.962801967595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45974.962801967595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45974.962801967595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45974.962801967595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45974.962801967595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45974.962801967595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45974.962801967595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45974.962801967595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45974.962801967595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45974.962801967595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45974.962801967595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45974.962801967595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45974.962801967595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45974.962801967595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45974.962801967595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45974.962801967595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45974.962801967595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45974.962801967595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45974.962801967595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45974.962801967595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45974.962801967595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45974.962801967595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45974.962801967595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45974.962801967595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45974.962801967595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ref="G201:G264" ca="1" si="5">IFERROR(NOW()-F201,"")</f>
        <v>45974.962801967595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45974.962801967595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45974.962801967595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45974.962801967595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45974.962801967595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45974.962801967595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45974.962801967595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45974.962801967595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45974.962801967595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45974.962801967595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45974.962801967595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45974.962801967595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45974.962801967595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45974.962801967595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45974.962801967595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45974.962801967595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45974.962801967595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45974.962801967595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45974.962801967595</v>
      </c>
      <c r="H219" s="124"/>
      <c r="I219" s="124" t="str">
        <f>IFERROR(VLOOKUP(D219,DB!A:F,6,0),"")</f>
        <v/>
      </c>
      <c r="J219" s="124" t="str">
        <f>IFERROR(VLOOKUP(D219,DB!A:G,7,0),"")</f>
        <v/>
      </c>
      <c r="K219" s="124"/>
      <c r="L219" s="124" t="str">
        <f>IFERROR(VLOOKUP(D219,DB!A:I,9,0),"")</f>
        <v/>
      </c>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sheetData>
  <dataValidations count="2">
    <dataValidation allowBlank="1" showInputMessage="1" showErrorMessage="1" sqref="E1" xr:uid="{920C6338-E771-4DAE-8C89-92A9093EA4DE}"/>
    <dataValidation type="list" allowBlank="1" showInputMessage="1" showErrorMessage="1" sqref="E2:E2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6"/>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8.0976562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41" t="s">
        <v>35777</v>
      </c>
      <c r="E2" s="124" t="s">
        <v>39021</v>
      </c>
      <c r="F2" s="143">
        <v>45974.911793981482</v>
      </c>
      <c r="G2" s="105">
        <f t="shared" ref="G2:G38" ca="1" si="0">IFERROR(NOW()-F2,"-")</f>
        <v>5.1007986112381332E-2</v>
      </c>
      <c r="H2" s="143">
        <v>45974.919386574074</v>
      </c>
      <c r="I2" s="141" t="str">
        <f>IFERROR(VLOOKUP(D2,DB!A:F,6,0),"")</f>
        <v>SCECO</v>
      </c>
      <c r="J2" s="141" t="str">
        <f>IFERROR(VLOOKUP(D2,DB!A:G,7,0),"")</f>
        <v xml:space="preserve">Weak </v>
      </c>
      <c r="K2" s="144" t="s">
        <v>39122</v>
      </c>
      <c r="L2" s="145" t="str">
        <f>IFERROR(VLOOKUP(D2,DB!A:I,9,0),"")</f>
        <v>Latis</v>
      </c>
    </row>
    <row r="3" spans="1:16382" ht="31.5" customHeight="1">
      <c r="A3" s="140" t="s">
        <v>39123</v>
      </c>
      <c r="B3" s="141" t="str">
        <f>IFERROR(VLOOKUP(D3,DB!A:K,11,0),"")</f>
        <v>R6</v>
      </c>
      <c r="C3" s="142">
        <v>1</v>
      </c>
      <c r="D3" s="141" t="s">
        <v>33892</v>
      </c>
      <c r="E3" s="159" t="s">
        <v>39124</v>
      </c>
      <c r="F3" s="143">
        <v>45974.858148148145</v>
      </c>
      <c r="G3" s="105">
        <f t="shared" ca="1" si="0"/>
        <v>0.10465381944959518</v>
      </c>
      <c r="H3" s="143">
        <v>45974.858148148145</v>
      </c>
      <c r="I3" s="141" t="str">
        <f>IFERROR(VLOOKUP(D3,DB!A:F,6,0),"")</f>
        <v>SCECO</v>
      </c>
      <c r="J3" s="141" t="str">
        <f>IFERROR(VLOOKUP(D3,DB!A:G,7,0),"")</f>
        <v>Vandalized+No BB Design</v>
      </c>
      <c r="K3" s="144" t="s">
        <v>39125</v>
      </c>
      <c r="L3" s="145" t="str">
        <f>IFERROR(VLOOKUP(D3,DB!A:I,9,0),"")</f>
        <v>Latis</v>
      </c>
    </row>
    <row r="4" spans="1:16382" ht="31.5" customHeight="1">
      <c r="A4" s="140"/>
      <c r="B4" s="141" t="str">
        <f>IFERROR(VLOOKUP(D4,DB!A:K,11,0),"")</f>
        <v/>
      </c>
      <c r="C4" s="142"/>
      <c r="D4" s="141"/>
      <c r="E4" s="124"/>
      <c r="F4" s="143"/>
      <c r="G4" s="105">
        <f t="shared" ca="1" si="0"/>
        <v>45974.962801967595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45974.962801967595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45974.962801967595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45974.962801967595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45974.962801967595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45974.962801967595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45974.962801967595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45974.962801967595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45974.962801967595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45974.962801967595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45974.962801967595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45974.962801967595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45974.962801967595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45974.962801967595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45974.962801967595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45974.962801967595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45974.962801967595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45974.962801967595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45974.962801967595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45974.962801967595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45974.962801967595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45974.962801967595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45974.962801967595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45974.962801967595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45974.962801967595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45974.962801967595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45974.962801967595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45974.962801967595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45974.962801967595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45974.962801967595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45974.962801967595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45974.962801967595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45974.962801967595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45974.962801967595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45974.962801967595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ref="G39:G102" ca="1" si="1">IFERROR(NOW()-F39,"-")</f>
        <v>45974.962801967595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45974.962801967595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45974.962801967595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45974.962801967595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45974.962801967595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45974.962801967595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45974.962801967595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45974.962801967595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45974.962801967595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45974.962801967595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45974.962801967595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45974.962801967595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45974.962801967595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45974.962801967595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45974.962801967595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45974.962801967595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45974.962801967595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45974.962801967595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45974.962801967595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45974.962801967595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45974.962801967595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45974.962801967595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45974.962801967595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45974.962801967595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45974.962801967595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45974.962801967595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45974.962801967595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45974.962801967595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45974.962801967595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45974.962801967595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45974.962801967595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45974.962801967595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45974.962801967595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45974.962801967595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45974.962801967595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45974.962801967595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45974.962801967595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45974.962801967595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45974.962801967595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45974.962801967595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45974.962801967595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45974.962801967595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45974.962801967595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45974.962801967595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45974.962801967595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45974.962801967595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45974.962801967595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45974.962801967595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45974.962801967595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45974.962801967595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45974.962801967595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45974.962801967595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45974.962801967595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45974.962801967595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45974.962801967595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45974.962801967595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45974.962801967595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45974.962801967595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45974.962801967595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45974.962801967595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45974.962801967595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45974.962801967595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45974.962801967595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45974.962801967595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ref="G103:G136" ca="1" si="2">IFERROR(NOW()-F103,"-")</f>
        <v>45974.962801967595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45974.962801967595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45974.962801967595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45974.962801967595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45974.962801967595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45974.962801967595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45974.962801967595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45974.962801967595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45974.962801967595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45974.962801967595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45974.962801967595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45974.962801967595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45974.962801967595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45974.962801967595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45974.962801967595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45974.962801967595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45974.962801967595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45974.962801967595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45974.962801967595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45974.962801967595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45974.962801967595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45974.962801967595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45974.962801967595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45974.962801967595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45974.962801967595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45974.962801967595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45974.962801967595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45974.962801967595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45974.962801967595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45974.962801967595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45974.962801967595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45974.962801967595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45974.962801967595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45974.962801967595</v>
      </c>
      <c r="H136" s="143"/>
      <c r="I136" s="141" t="str">
        <f>IFERROR(VLOOKUP(D136,DB!A:F,6,0),"")</f>
        <v/>
      </c>
      <c r="J136" s="141" t="str">
        <f>IFERROR(VLOOKUP(D136,DB!A:G,7,0),"")</f>
        <v/>
      </c>
      <c r="K136" s="144"/>
      <c r="L136" s="145" t="str">
        <f>IFERROR(VLOOKUP(D136,DB!A:I,9,0),"")</f>
        <v/>
      </c>
    </row>
  </sheetData>
  <dataValidations count="2">
    <dataValidation allowBlank="1" showInputMessage="1" showErrorMessage="1" sqref="E1" xr:uid="{9E1BC488-8814-4F8A-8DBE-742B3278AB71}"/>
    <dataValidation type="list" allowBlank="1" showInputMessage="1" showErrorMessage="1" sqref="E2 E4:E1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2025-11-13T20:09:01Z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