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39" documentId="120_S{2AC9BD13-BADA-5192-A53E-5A8FF88502F6}" xr6:coauthVersionLast="47" xr6:coauthVersionMax="47" xr10:uidLastSave="{631C1BE8-5167-4A94-AC1B-FD4341AB6FCD}"/>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I4" i="9"/>
  <c r="I5" i="9"/>
  <c r="I6" i="9"/>
  <c r="B4" i="9"/>
  <c r="G2" i="9"/>
  <c r="I2" i="9"/>
  <c r="J2" i="9"/>
  <c r="L2" i="9"/>
  <c r="I3" i="9"/>
  <c r="J3"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J4" i="9"/>
  <c r="L4" i="9"/>
  <c r="J5" i="9"/>
  <c r="L5" i="9"/>
  <c r="B6" i="9"/>
  <c r="G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<sst xmlns="http://schemas.openxmlformats.org/spreadsheetml/2006/main" count="180313" uniqueCount="39137">
  <si>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</si>
  <si>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</si>
  <si>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</si>
  <si>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</si>
  <si>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</si>
  <si>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</si>
  <si>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</si>
  <si>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</si>
  <si>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</si>
  <si>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</si>
  <si>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</si>
  <si>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</si>
  <si>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</si>
  <si>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</si>
  <si>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</si>
  <si>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</si>
  <si>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</si>
  <si>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</si>
  <si>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</si>
  <si>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</si>
  <si>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</si>
  <si>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</si>
  <si>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</si>
  <si>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</si>
  <si>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</si>
  <si>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</si>
  <si>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</si>
  <si>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</si>
  <si>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</si>
  <si>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</si>
  <si>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</si>
  <si>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</si>
  <si>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</si>
  <si>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</si>
  <si>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</si>
  <si>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</si>
  <si>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</si>
  <si>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</si>
  <si>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</si>
  <si>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</si>
  <si>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</si>
  <si>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</si>
  <si>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</si>
  <si>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</si>
  <si>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</si>
  <si>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</si>
  <si>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</si>
  <si>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</si>
  <si>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</si>
  <si>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</si>
  <si>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</si>
  <si>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</si>
  <si>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</si>
  <si>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</si>
  <si>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</si>
  <si>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</si>
  <si>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</si>
  <si>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</si>
  <si>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</si>
  <si>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</si>
  <si>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</si>
  <si>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</si>
  <si>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</si>
  <si>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</si>
  <si>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</si>
  <si>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</si>
  <si>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</si>
  <si>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</si>
  <si>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</si>
  <si>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</si>
  <si>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</si>
  <si>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</si>
  <si>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</si>
  <si>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</si>
  <si>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</si>
  <si>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</si>
  <si>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</si>
  <si>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</si>
  <si>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</si>
  <si>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</si>
  <si>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</si>
  <si>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</si>
  <si>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</si>
  <si>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</si>
  <si>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</si>
  <si>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</si>
  <si>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</si>
  <si>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</si>
  <si>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</si>
  <si>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</si>
  <si>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</si>
  <si>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</si>
  <si>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</si>
  <si>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</si>
  <si>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</si>
  <si>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</si>
  <si>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</si>
  <si>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</si>
  <si>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</si>
  <si>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</si>
  <si>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</si>
  <si>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</si>
  <si>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</si>
  <si>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</si>
  <si>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</si>
  <si>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</si>
  <si>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</si>
  <si>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</si>
  <si>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</si>
  <si>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</si>
  <si>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</si>
  <si>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</si>
  <si>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</si>
  <si>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</si>
  <si>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</si>
  <si>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</si>
  <si>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</si>
  <si>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</si>
  <si>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</si>
  <si>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</si>
  <si>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</si>
  <si>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</si>
  <si>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</si>
  <si>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</si>
  <si>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</si>
  <si>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</si>
  <si>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</si>
  <si>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</si>
  <si>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</si>
  <si>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</si>
  <si>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</si>
  <si>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</si>
  <si>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</si>
  <si>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</si>
  <si>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</si>
  <si>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</si>
  <si>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</si>
  <si>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</si>
  <si>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</si>
  <si>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</si>
  <si>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</si>
  <si>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</si>
  <si>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</si>
  <si>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</si>
  <si>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</si>
  <si>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</si>
  <si>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</si>
  <si>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</si>
  <si>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</si>
  <si>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</si>
  <si>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</si>
  <si>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</si>
  <si>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</si>
  <si>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</si>
  <si>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</si>
  <si>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</si>
  <si>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</si>
  <si>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</si>
  <si>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</si>
  <si>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</si>
  <si>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</si>
  <si>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</si>
  <si>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</si>
  <si>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</si>
  <si>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</si>
  <si>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</si>
  <si>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</si>
  <si>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</si>
  <si>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</si>
  <si>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</si>
  <si>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</si>
  <si>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</si>
  <si>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</si>
  <si>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</si>
  <si>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</si>
  <si>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</si>
  <si>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</si>
  <si>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</si>
  <si>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</si>
  <si>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</si>
  <si>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</si>
  <si>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</si>
  <si>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</si>
  <si>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</si>
  <si>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</si>
  <si>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</si>
  <si>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</si>
  <si>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</si>
  <si>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</si>
  <si>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</si>
  <si>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</si>
  <si>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</si>
  <si>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</si>
  <si>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</si>
  <si>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</si>
  <si>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</si>
  <si>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</si>
  <si>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</si>
  <si>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</si>
  <si>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</si>
  <si>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</si>
  <si>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</si>
  <si>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</si>
  <si>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</si>
  <si>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</si>
  <si>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</si>
  <si>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</si>
  <si>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</si>
  <si>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</si>
  <si>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</si>
  <si>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</si>
  <si>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</si>
  <si>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</si>
  <si>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</si>
  <si>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</si>
  <si>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</si>
  <si>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</si>
  <si>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</si>
  <si>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</si>
  <si>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</si>
  <si>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</si>
  <si>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</si>
  <si>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</si>
  <si>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</si>
  <si>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</si>
  <si>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</si>
  <si>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</si>
  <si>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</si>
  <si>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</si>
  <si>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</si>
  <si>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</si>
  <si>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</si>
  <si>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</si>
  <si>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</si>
  <si>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</si>
  <si>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</si>
  <si>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</si>
  <si>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</si>
  <si>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</si>
  <si>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</si>
  <si>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</si>
  <si>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</si>
  <si>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</si>
  <si>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</si>
  <si>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</si>
  <si>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</si>
  <si>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</si>
  <si>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</si>
  <si>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</si>
  <si>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</si>
  <si>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</si>
  <si>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</si>
  <si>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</si>
  <si>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</si>
  <si>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</si>
  <si>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</si>
  <si>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</si>
  <si>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</si>
  <si>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</si>
  <si>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</si>
  <si>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</si>
  <si>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</si>
  <si>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</si>
  <si>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</si>
  <si>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</si>
  <si>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</si>
  <si>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</si>
  <si>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</si>
  <si>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</si>
  <si>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</si>
  <si>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</si>
  <si>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</si>
  <si>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</si>
  <si>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</si>
  <si>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</si>
  <si>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</si>
  <si>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</si>
  <si>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</si>
  <si>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</si>
  <si>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</si>
  <si>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</si>
  <si>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</si>
  <si>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</si>
  <si>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</si>
  <si>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</si>
  <si>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</si>
  <si>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</si>
  <si>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</si>
  <si>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</si>
  <si>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</si>
  <si>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</si>
  <si>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</si>
  <si>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</si>
  <si>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</si>
  <si>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</si>
  <si>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</si>
  <si>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</si>
  <si>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</si>
  <si>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</si>
  <si>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</si>
  <si>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</si>
  <si>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</si>
  <si>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</si>
  <si>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</si>
  <si>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</si>
  <si>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</si>
  <si>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</si>
  <si>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</si>
  <si>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</si>
  <si>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</si>
  <si>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</si>
  <si>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</si>
  <si>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</si>
  <si>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</si>
  <si>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</si>
  <si>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</si>
  <si>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</si>
  <si>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</si>
  <si>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</si>
  <si>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</si>
  <si>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</si>
  <si>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</si>
  <si>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</si>
  <si>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</si>
  <si>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</si>
  <si>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</si>
  <si>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</si>
  <si>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</si>
  <si>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</si>
  <si>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</si>
  <si>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</si>
  <si>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</si>
  <si>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</si>
  <si>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</si>
  <si>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</si>
  <si>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</si>
  <si>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</si>
  <si>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</si>
  <si>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</si>
  <si>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</si>
  <si>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</si>
  <si>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</si>
  <si>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</si>
  <si>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</si>
  <si>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</si>
  <si>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</si>
  <si>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</si>
  <si>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</si>
  <si>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</si>
  <si>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</si>
  <si>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</si>
  <si>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</si>
  <si>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</si>
  <si>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</si>
  <si>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</si>
  <si>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</si>
  <si>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</si>
  <si>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</si>
  <si>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</si>
  <si>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</si>
  <si>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</si>
  <si>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</si>
  <si>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</si>
  <si>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</si>
  <si>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</si>
  <si>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</si>
  <si>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</si>
  <si>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</si>
  <si>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</si>
  <si>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</si>
  <si>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</si>
  <si>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</si>
  <si>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</si>
  <si>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</si>
  <si>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</si>
  <si>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</si>
  <si>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</si>
  <si>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</si>
  <si>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</si>
  <si>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</si>
  <si>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</si>
  <si>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</si>
  <si>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</si>
  <si>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</si>
  <si>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</si>
  <si>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</si>
  <si>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</si>
  <si>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</si>
  <si>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</si>
  <si>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</si>
  <si>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</si>
  <si>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</si>
  <si>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</si>
  <si>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</si>
  <si>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</si>
  <si>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</si>
  <si>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</si>
  <si>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</si>
  <si>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</si>
  <si>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</si>
  <si>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</si>
  <si>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</si>
  <si>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</si>
  <si>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</si>
  <si>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</si>
  <si>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</si>
  <si>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</si>
  <si>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</si>
  <si>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</si>
  <si>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</si>
  <si>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</si>
  <si>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</si>
  <si>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</si>
  <si>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</si>
  <si>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</si>
  <si>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</si>
  <si>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</si>
  <si>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</si>
  <si>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</si>
  <si>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</si>
  <si>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</si>
  <si>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</si>
  <si>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</si>
  <si>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</si>
  <si>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</si>
  <si>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</si>
  <si>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</si>
  <si>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</si>
  <si>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</si>
  <si>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</si>
  <si>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</si>
  <si>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</si>
  <si>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</si>
  <si>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</si>
  <si>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</si>
  <si>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</si>
  <si>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</si>
  <si>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</si>
  <si>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</si>
  <si>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</si>
  <si>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</si>
  <si>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</si>
  <si>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</si>
  <si>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</si>
  <si>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</si>
  <si>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</si>
  <si>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</si>
  <si>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</si>
  <si>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</si>
  <si>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</si>
  <si>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</si>
  <si>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</si>
  <si>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</si>
  <si>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</si>
  <si>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</si>
  <si>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</si>
  <si>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</si>
  <si>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</si>
  <si>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</si>
  <si>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</si>
  <si>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</si>
  <si>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</si>
  <si>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</si>
  <si>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</si>
  <si>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</si>
  <si>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</si>
  <si>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</si>
  <si>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</si>
  <si>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</si>
  <si>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</si>
  <si>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</si>
  <si>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</si>
  <si>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</si>
  <si>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</si>
  <si>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</si>
  <si>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</si>
  <si>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</si>
  <si>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</si>
  <si>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</si>
  <si>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</si>
  <si>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</si>
  <si>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</si>
  <si>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</si>
  <si>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</si>
  <si>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</si>
  <si>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</si>
  <si>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</si>
  <si>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</si>
  <si>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</si>
  <si>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</si>
  <si>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</si>
  <si>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</si>
  <si>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</si>
  <si>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</si>
  <si>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</si>
  <si>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</si>
  <si>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</si>
  <si>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</si>
  <si>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</si>
  <si>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</si>
  <si>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</si>
  <si>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</si>
  <si>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</si>
  <si>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</si>
  <si>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</si>
  <si>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</si>
  <si>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</si>
  <si>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</si>
  <si>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</si>
  <si>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</si>
  <si>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</si>
  <si>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</si>
  <si>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</si>
  <si>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</si>
  <si>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</si>
  <si>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</si>
  <si>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</si>
  <si>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</si>
  <si>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</si>
  <si>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</si>
  <si>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</si>
  <si>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</si>
  <si>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</si>
  <si>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</si>
  <si>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</si>
  <si>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</si>
  <si>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</si>
  <si>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</si>
  <si>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</si>
  <si>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</si>
  <si>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</si>
  <si>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</si>
  <si>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</si>
  <si>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</si>
  <si>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</si>
  <si>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</si>
  <si>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</si>
  <si>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</si>
  <si>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</si>
  <si>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</si>
  <si>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</si>
  <si>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</si>
  <si>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</si>
  <si>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</si>
  <si>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</si>
  <si>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</si>
  <si>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</si>
  <si>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</si>
  <si>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</si>
  <si>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</si>
  <si>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</si>
  <si>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</si>
  <si>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</si>
  <si>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</si>
  <si>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</si>
  <si>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</si>
  <si>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</si>
  <si>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</si>
  <si>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</si>
  <si>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</si>
  <si>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</si>
  <si>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</si>
  <si>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</si>
  <si>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</si>
  <si>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</si>
  <si>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</si>
  <si>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</si>
  <si>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</si>
  <si>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</si>
  <si>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</si>
  <si>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</si>
  <si>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</si>
  <si>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</si>
  <si>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</si>
  <si>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</si>
  <si>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</si>
  <si>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</si>
  <si>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</si>
  <si>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</si>
  <si>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</si>
  <si>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</si>
  <si>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</si>
  <si>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</si>
  <si>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</si>
  <si>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</si>
  <si>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</si>
  <si>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</si>
  <si>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</si>
  <si>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</si>
  <si>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</si>
  <si>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</si>
  <si>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</si>
  <si>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</si>
  <si>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</si>
  <si>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</si>
  <si>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</si>
  <si>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</si>
  <si>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</si>
  <si>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</si>
  <si>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</si>
  <si>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</si>
  <si>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</si>
  <si>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</si>
  <si>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</si>
  <si>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</si>
  <si>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</si>
  <si>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</si>
  <si>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</si>
  <si>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</si>
  <si>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</si>
  <si>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</si>
  <si>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</si>
  <si>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</si>
  <si>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</si>
  <si>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</si>
  <si>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</si>
  <si>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</si>
  <si>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</si>
  <si>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</si>
  <si>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</si>
  <si>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</si>
  <si>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</si>
  <si>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</si>
  <si>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</si>
  <si>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</si>
  <si>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</si>
  <si>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</si>
  <si>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</si>
  <si>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</si>
  <si>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</si>
  <si>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</si>
  <si>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</si>
  <si>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</si>
  <si>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</si>
  <si>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</si>
  <si>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</si>
  <si>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</si>
  <si>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</si>
  <si>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</si>
  <si>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</si>
  <si>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</si>
  <si>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</si>
  <si>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</si>
  <si>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</si>
  <si>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</si>
  <si>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</si>
  <si>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</si>
  <si>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</si>
  <si>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</si>
  <si>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</si>
  <si>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</si>
  <si>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</si>
  <si>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</si>
  <si>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</si>
  <si>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</si>
  <si>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</si>
  <si>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</si>
  <si>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</si>
  <si>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</si>
  <si>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</si>
  <si>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</si>
  <si>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</si>
  <si>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</si>
  <si>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</si>
  <si>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</si>
  <si>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</si>
  <si>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</si>
  <si>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</si>
  <si>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</si>
  <si>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</si>
  <si>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</si>
  <si>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</si>
  <si>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</si>
  <si>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</si>
  <si>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</si>
  <si>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</si>
  <si>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</si>
  <si>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</si>
  <si>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</si>
  <si>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</si>
  <si>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</si>
  <si>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</si>
  <si>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</si>
  <si>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</si>
  <si>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</si>
  <si>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</si>
  <si>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</si>
  <si>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</si>
  <si>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</si>
  <si>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</si>
  <si>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</si>
  <si>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</si>
  <si>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</si>
  <si>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</si>
  <si>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</si>
  <si>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</si>
  <si>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</si>
  <si>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</si>
  <si>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</si>
  <si>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</si>
  <si>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</si>
  <si>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</si>
  <si>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</si>
  <si>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</si>
  <si>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</si>
  <si>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</si>
  <si>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</si>
  <si>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</si>
  <si>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</si>
  <si>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</si>
  <si>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</si>
  <si>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</si>
  <si>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</si>
  <si>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</si>
  <si>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</si>
  <si>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</si>
  <si>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</si>
  <si>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</si>
  <si>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</si>
  <si>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</si>
  <si>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</si>
  <si>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</si>
  <si>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</si>
  <si>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</si>
  <si>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</si>
  <si>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</si>
  <si>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</si>
  <si>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</si>
  <si>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</si>
  <si>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</si>
  <si>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</si>
  <si>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</si>
  <si>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</si>
  <si>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</si>
  <si>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</si>
  <si>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</si>
  <si>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</si>
  <si>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</si>
  <si>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</si>
  <si>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</si>
  <si>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</si>
  <si>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</si>
  <si>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</si>
  <si>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</si>
  <si>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</si>
  <si>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</si>
  <si>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</si>
  <si>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</si>
  <si>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</si>
  <si>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</si>
  <si>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</si>
  <si>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</si>
  <si>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</si>
  <si>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</si>
  <si>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</si>
  <si>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</si>
  <si>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</si>
  <si>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</si>
  <si>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</si>
  <si>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</si>
  <si>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</si>
  <si>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</si>
  <si>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</si>
  <si>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</si>
  <si>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</si>
  <si>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</si>
  <si>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</si>
  <si>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</si>
  <si>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</si>
  <si>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</si>
  <si>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</si>
  <si>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</si>
  <si>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</si>
  <si>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</si>
  <si>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</si>
  <si>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</si>
  <si>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</si>
  <si>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</si>
  <si>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</si>
  <si>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</si>
  <si>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</si>
  <si>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</si>
  <si>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</si>
  <si>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</si>
  <si>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</si>
  <si>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</si>
  <si>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</si>
  <si>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</si>
  <si>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</si>
  <si>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</si>
  <si>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</si>
  <si>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</si>
  <si>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</si>
  <si>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</si>
  <si>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</si>
  <si>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</si>
  <si>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</si>
  <si>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</si>
  <si>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</si>
  <si>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</si>
  <si>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</si>
  <si>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</si>
  <si>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</si>
  <si>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</si>
  <si>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</si>
  <si>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</si>
  <si>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</si>
  <si>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</si>
  <si>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</si>
  <si>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</si>
  <si>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</si>
  <si>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</si>
  <si>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</si>
  <si>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</si>
  <si>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</si>
  <si>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</si>
  <si>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</si>
  <si>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</si>
  <si>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</si>
  <si>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</si>
  <si>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</si>
  <si>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</si>
  <si>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</si>
  <si>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</si>
  <si>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</si>
  <si>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</si>
  <si>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</si>
  <si>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</si>
  <si>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</si>
  <si>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</si>
  <si>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</si>
  <si>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</si>
  <si>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</si>
  <si>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</si>
  <si>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</si>
  <si>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</si>
  <si>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</si>
  <si>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</si>
  <si>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</si>
  <si>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</si>
  <si>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</si>
  <si>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</si>
  <si>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</si>
  <si>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</si>
  <si>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</si>
  <si>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</si>
  <si>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</si>
  <si>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</si>
  <si>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</si>
  <si>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</si>
  <si>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</si>
  <si>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</si>
  <si>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</si>
  <si>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</si>
  <si>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</si>
  <si>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</si>
  <si>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</si>
  <si>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</si>
  <si>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</si>
  <si>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</si>
  <si>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</si>
  <si>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</si>
  <si>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</si>
  <si>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</si>
  <si>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</si>
  <si>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</si>
  <si>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</si>
  <si>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</si>
  <si>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</si>
  <si>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</si>
  <si>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</si>
  <si>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</si>
  <si>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</si>
  <si>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</si>
  <si>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</si>
  <si>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</si>
  <si>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</si>
  <si>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</si>
  <si>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</si>
  <si>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</si>
  <si>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</si>
  <si>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</si>
  <si>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</si>
  <si>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</si>
  <si>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</si>
  <si>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</si>
  <si>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</si>
  <si>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</si>
  <si>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</si>
  <si>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</si>
  <si>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</si>
  <si>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</si>
  <si>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</si>
  <si>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</si>
  <si>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</si>
  <si>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</si>
  <si>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</si>
  <si>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</si>
  <si>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</si>
  <si>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</si>
  <si>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</si>
  <si>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</si>
  <si>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</si>
  <si>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</si>
  <si>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</si>
  <si>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</si>
  <si>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</si>
  <si>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</si>
  <si>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</si>
  <si>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</si>
  <si>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</si>
  <si>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</si>
  <si>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</si>
  <si>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</si>
  <si>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</si>
  <si>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</si>
  <si>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</si>
  <si>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</si>
  <si>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</si>
  <si>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</si>
  <si>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</si>
  <si>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</si>
  <si>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</si>
  <si>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</si>
  <si>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</si>
  <si>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</si>
  <si>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</si>
  <si>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</si>
  <si>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</si>
  <si>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</si>
  <si>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</si>
  <si>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</si>
  <si>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</si>
  <si>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</si>
  <si>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</si>
  <si>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</si>
  <si>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</si>
  <si>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</si>
  <si>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</si>
  <si>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</si>
  <si>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</si>
  <si>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</si>
  <si>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</si>
  <si>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</si>
  <si>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</si>
  <si>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</si>
  <si>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</si>
  <si>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</si>
  <si>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</si>
  <si>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</si>
  <si>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</si>
  <si>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</si>
  <si>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</si>
  <si>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</si>
  <si>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</si>
  <si>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</si>
  <si>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</si>
  <si>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</si>
  <si>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</si>
  <si>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</si>
  <si>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</si>
  <si>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</si>
  <si>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</si>
  <si>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</si>
  <si>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</si>
  <si>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</si>
  <si>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</si>
  <si>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</si>
  <si>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</si>
  <si>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</si>
  <si>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</si>
  <si>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</si>
  <si>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</si>
  <si>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</si>
  <si>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</si>
  <si>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</si>
  <si>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</si>
  <si>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</si>
  <si>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</si>
  <si>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</si>
  <si>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</si>
  <si>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</si>
  <si>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</si>
  <si>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</si>
  <si>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</si>
  <si>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</si>
  <si>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</si>
  <si>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</si>
  <si>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</si>
  <si>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</si>
  <si>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</si>
  <si>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</si>
  <si>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</si>
  <si>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</si>
  <si>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</si>
  <si>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</si>
  <si>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</si>
  <si>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</si>
  <si>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</si>
  <si>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</si>
  <si>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</si>
  <si>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</si>
  <si>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</si>
  <si>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</si>
  <si>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</si>
  <si>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</si>
  <si>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</si>
  <si>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</si>
  <si>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</si>
  <si>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</si>
  <si>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</si>
  <si>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</si>
  <si>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</si>
  <si>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</si>
  <si>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</si>
  <si>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</si>
  <si>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</si>
  <si>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</si>
  <si>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</si>
  <si>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</si>
  <si>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</si>
  <si>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</si>
  <si>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</si>
  <si>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</si>
  <si>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</si>
  <si>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</si>
  <si>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</si>
  <si>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</si>
  <si>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</si>
  <si>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</si>
  <si>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</si>
  <si>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</si>
  <si>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</si>
  <si>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</si>
  <si>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</si>
  <si>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</si>
  <si>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</si>
  <si>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</si>
  <si>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</si>
  <si>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</si>
  <si>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</si>
  <si>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</si>
  <si>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</si>
  <si>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</si>
  <si>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</si>
  <si>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</si>
  <si>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</si>
  <si>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</si>
  <si>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</si>
  <si>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</si>
  <si>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</si>
  <si>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</si>
  <si>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</si>
  <si>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</si>
  <si>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</si>
  <si>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</si>
  <si>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</si>
  <si>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</si>
  <si>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</si>
  <si>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</si>
  <si>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</si>
  <si>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</si>
  <si>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</si>
  <si>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</si>
  <si>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</si>
  <si>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</si>
  <si>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</si>
  <si>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</si>
  <si>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</si>
  <si>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</si>
  <si>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</si>
  <si>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</si>
  <si>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</si>
  <si>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</si>
  <si>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</si>
  <si>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</si>
  <si>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</si>
  <si>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</si>
  <si>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</si>
  <si>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</si>
  <si>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</si>
  <si>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</si>
  <si>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</si>
  <si>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</si>
  <si>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</si>
  <si>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</si>
  <si>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</si>
  <si>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</si>
  <si>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</si>
  <si>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</si>
  <si>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</si>
  <si>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</si>
  <si>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</si>
  <si>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</si>
  <si>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</si>
  <si>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</si>
  <si>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</si>
  <si>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</si>
  <si>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</si>
  <si>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</si>
  <si>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</si>
  <si>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</si>
  <si>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</si>
  <si>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</si>
  <si>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</si>
  <si>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</si>
  <si>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</si>
  <si>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</si>
  <si>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</si>
  <si>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</si>
  <si>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</si>
  <si>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</si>
  <si>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</si>
  <si>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</si>
  <si>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</si>
  <si>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</si>
  <si>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</si>
  <si>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</si>
  <si>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</si>
  <si>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</si>
  <si>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</si>
  <si>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</si>
  <si>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</si>
  <si>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</si>
  <si>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</si>
  <si>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</si>
  <si>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</si>
  <si>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</si>
  <si>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</si>
  <si>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</si>
  <si>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</si>
  <si>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</si>
  <si>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</si>
  <si>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</si>
  <si>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</si>
  <si>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</si>
  <si>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</si>
  <si>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</si>
  <si>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</si>
  <si>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</si>
  <si>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</si>
  <si>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</si>
  <si>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</si>
  <si>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</si>
  <si>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</si>
  <si>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</si>
  <si>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</si>
  <si>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</si>
  <si>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</si>
  <si>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</si>
  <si>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</si>
  <si>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</si>
  <si>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</si>
  <si>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</si>
  <si>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</si>
  <si>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</si>
  <si>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</si>
  <si>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</si>
  <si>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</si>
  <si>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</si>
  <si>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</si>
  <si>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</si>
  <si>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</si>
  <si>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</si>
  <si>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</si>
  <si>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</si>
  <si>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</si>
  <si>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</si>
  <si>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</si>
  <si>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</si>
  <si>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</si>
  <si>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</si>
  <si>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</si>
  <si>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</si>
  <si>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</si>
  <si>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</si>
  <si>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</si>
  <si>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</si>
  <si>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</si>
  <si>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</si>
  <si>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</si>
  <si>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</si>
  <si>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</si>
  <si>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</si>
  <si>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</si>
  <si>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</si>
  <si>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</si>
  <si>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</si>
  <si>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</si>
  <si>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</si>
  <si>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</si>
  <si>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</si>
  <si>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</si>
  <si>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</si>
  <si>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</si>
  <si>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</si>
  <si>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</si>
  <si>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</si>
  <si>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</si>
  <si>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</si>
  <si>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</si>
  <si>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</si>
  <si>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</si>
  <si>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</si>
  <si>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</si>
  <si>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</si>
  <si>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</si>
  <si>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</si>
  <si>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</si>
  <si>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</si>
  <si>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</si>
  <si>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</si>
  <si>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</si>
  <si>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</si>
  <si>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</si>
  <si>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</si>
  <si>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</si>
  <si>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</si>
  <si>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</si>
  <si>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</si>
  <si>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</si>
  <si>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</si>
  <si>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</si>
  <si>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</si>
  <si>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</si>
  <si>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</si>
  <si>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</si>
  <si>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</si>
  <si>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</si>
  <si>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</si>
  <si>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</si>
  <si>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</si>
  <si>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</si>
  <si>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</si>
  <si>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</si>
  <si>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</si>
  <si>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</si>
  <si>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</si>
  <si>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</si>
  <si>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</si>
  <si>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</si>
  <si>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</si>
  <si>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</si>
  <si>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</si>
  <si>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</si>
  <si>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</si>
  <si>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</si>
  <si>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</si>
  <si>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</si>
  <si>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</si>
  <si>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</si>
  <si>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</si>
  <si>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</si>
  <si>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</si>
  <si>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</si>
  <si>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</si>
  <si>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</si>
  <si>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</si>
  <si>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</si>
  <si>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</si>
  <si>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</si>
  <si>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</si>
  <si>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</si>
  <si>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</si>
  <si>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</si>
  <si>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</si>
  <si>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</si>
  <si>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</si>
  <si>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</si>
  <si>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</si>
  <si>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</si>
  <si>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</si>
  <si>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</si>
  <si>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</si>
  <si>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</si>
  <si>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</si>
  <si>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</si>
  <si>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</si>
  <si>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</si>
  <si>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</si>
  <si>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</si>
  <si>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</si>
  <si>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</si>
  <si>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</si>
  <si>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</si>
  <si>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</si>
  <si>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</si>
  <si>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</si>
  <si>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</si>
  <si>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</si>
  <si>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</si>
  <si>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</si>
  <si>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</si>
  <si>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</si>
  <si>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</si>
  <si>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</si>
  <si>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</si>
  <si>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</si>
  <si>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</si>
  <si>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</si>
  <si>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</si>
  <si>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</si>
  <si>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</si>
  <si>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</si>
  <si>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</si>
  <si>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</si>
  <si>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</si>
  <si>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</si>
  <si>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</si>
  <si>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</si>
  <si>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</si>
  <si>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</si>
  <si>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</si>
  <si>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</si>
  <si>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</si>
  <si>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</si>
  <si>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</si>
  <si>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</si>
  <si>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</si>
  <si>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</si>
  <si>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</si>
  <si>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</si>
  <si>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</si>
  <si>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</si>
  <si>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</si>
  <si>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</si>
  <si>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</si>
  <si>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</si>
  <si>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</si>
  <si>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</si>
  <si>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</si>
  <si>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</si>
  <si>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</si>
  <si>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</si>
  <si>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</si>
  <si>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</si>
  <si>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</si>
  <si>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</si>
  <si>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</si>
  <si>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</si>
  <si>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</si>
  <si>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</si>
  <si>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</si>
  <si>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</si>
  <si>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</si>
  <si>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</si>
  <si>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</si>
  <si>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</si>
  <si>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</si>
  <si>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</si>
  <si>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</si>
  <si>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</si>
  <si>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</si>
  <si>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</si>
  <si>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</si>
  <si>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</si>
  <si>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</si>
  <si>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</si>
  <si>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</si>
  <si>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</si>
  <si>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</si>
  <si>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</si>
  <si>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</si>
  <si>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</si>
  <si>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</si>
  <si>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</si>
  <si>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</si>
  <si>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</si>
  <si>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</si>
  <si>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</si>
  <si>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</si>
  <si>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</si>
  <si>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</si>
  <si>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</si>
  <si>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</si>
  <si>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</si>
  <si>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</si>
  <si>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</si>
  <si>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</si>
  <si>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</si>
  <si>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</si>
  <si>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</si>
  <si>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</si>
  <si>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</si>
  <si>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</si>
  <si>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</si>
  <si>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</si>
  <si>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</si>
  <si>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</si>
  <si>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</si>
  <si>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</si>
  <si>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</si>
  <si>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</si>
  <si>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</si>
  <si>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</si>
  <si>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</si>
  <si>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</si>
  <si>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</si>
  <si>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</si>
  <si>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</si>
  <si>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</si>
  <si>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</si>
  <si>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</si>
  <si>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</si>
  <si>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</si>
  <si>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</si>
  <si>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</si>
  <si>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</si>
  <si>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</si>
  <si>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</si>
  <si>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</si>
  <si>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</si>
  <si>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</si>
  <si>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</si>
  <si>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</si>
  <si>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</si>
  <si>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</si>
  <si>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</si>
  <si>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</si>
  <si>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</si>
  <si>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</si>
  <si>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</si>
  <si>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</si>
  <si>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</si>
  <si>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</si>
  <si>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</si>
  <si>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</si>
  <si>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</si>
  <si>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</si>
  <si>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</si>
  <si>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</si>
  <si>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</si>
  <si>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</si>
  <si>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</si>
  <si>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</si>
  <si>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</si>
  <si>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</si>
  <si>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</si>
  <si>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</si>
  <si>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</si>
  <si>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</si>
  <si>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</si>
  <si>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</si>
  <si>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</si>
  <si>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</si>
  <si>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</si>
  <si>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</si>
  <si>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</si>
  <si>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</si>
  <si>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</si>
  <si>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</si>
  <si>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</si>
  <si>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</si>
  <si>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</si>
  <si>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</si>
  <si>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</si>
  <si>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</si>
  <si>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</si>
  <si>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</si>
  <si>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</si>
  <si>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</si>
  <si>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</si>
  <si>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</si>
  <si>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</si>
  <si>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</si>
  <si>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</si>
  <si>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</si>
  <si>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</si>
  <si>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</si>
  <si>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</si>
  <si>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</si>
  <si>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</si>
  <si>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</si>
  <si>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</si>
  <si>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</si>
  <si>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</si>
  <si>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</si>
  <si>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</si>
  <si>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</si>
  <si>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</si>
  <si>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</si>
  <si>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</si>
  <si>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</si>
  <si>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</si>
  <si>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</si>
  <si>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</si>
  <si>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</si>
  <si>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</si>
  <si>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</si>
  <si>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</si>
  <si>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</si>
  <si>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</si>
  <si>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</si>
  <si>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</si>
  <si>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</si>
  <si>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</si>
  <si>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</si>
  <si>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</si>
  <si>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</si>
  <si>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</si>
  <si>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</si>
  <si>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</si>
  <si>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</si>
  <si>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</si>
  <si>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</si>
  <si>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</si>
  <si>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</si>
  <si>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</si>
  <si>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</si>
  <si>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</si>
  <si>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</si>
  <si>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</si>
  <si>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</si>
  <si>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</si>
  <si>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</si>
  <si>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</si>
  <si>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</si>
  <si>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</si>
  <si>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</si>
  <si>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</si>
  <si>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</si>
  <si>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</si>
  <si>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</si>
  <si>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</si>
  <si>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</si>
  <si>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</si>
  <si>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</si>
  <si>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</si>
  <si>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</si>
  <si>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</si>
  <si>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</si>
  <si>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</si>
  <si>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</si>
  <si>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</si>
  <si>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</si>
  <si>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</si>
  <si>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</si>
  <si>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</si>
  <si>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</si>
  <si>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</si>
  <si>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</si>
  <si>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</si>
  <si>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</si>
  <si>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</si>
  <si>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</si>
  <si>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</si>
  <si>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</si>
  <si>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</si>
  <si>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</si>
  <si>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</si>
  <si>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</si>
  <si>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</si>
  <si>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</si>
  <si>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</si>
  <si>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</si>
  <si>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</si>
  <si>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</si>
  <si>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</si>
  <si>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</si>
  <si>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</si>
  <si>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</si>
  <si>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</si>
  <si>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</si>
  <si>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</si>
  <si>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</si>
  <si>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</si>
  <si>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</si>
  <si>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</si>
  <si>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</si>
  <si>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</si>
  <si>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</si>
  <si>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</si>
  <si>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</si>
  <si>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</si>
  <si>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</si>
  <si>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</si>
  <si>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</si>
  <si>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</si>
  <si>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</si>
  <si>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</si>
  <si>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</si>
  <si>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</si>
  <si>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</si>
  <si>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</si>
  <si>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</si>
  <si>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</si>
  <si>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</si>
  <si>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</si>
  <si>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</si>
  <si>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</si>
  <si>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</si>
  <si>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</si>
  <si>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</si>
  <si>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</si>
  <si>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</si>
  <si>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</si>
  <si>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</si>
  <si>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</si>
  <si>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</si>
  <si>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</si>
  <si>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</si>
  <si>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</si>
  <si>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</si>
  <si>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</si>
  <si>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</si>
  <si>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</si>
  <si>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</si>
  <si>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</si>
  <si>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</si>
  <si>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</si>
  <si>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</si>
  <si>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</si>
  <si>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</si>
  <si>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</si>
  <si>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</si>
  <si>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</si>
  <si>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</si>
  <si>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</si>
  <si>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</si>
  <si>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</si>
  <si>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</si>
  <si>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</si>
  <si>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</si>
  <si>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</si>
  <si>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</si>
  <si>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</si>
  <si>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</si>
  <si>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</si>
  <si>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</si>
  <si>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</si>
  <si>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</si>
  <si>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</si>
  <si>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</si>
  <si>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</si>
  <si>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</si>
  <si>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</si>
  <si>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</si>
  <si>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</si>
  <si>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</si>
  <si>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</si>
  <si>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</si>
  <si>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</si>
  <si>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</si>
  <si>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</si>
  <si>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</si>
  <si>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</si>
  <si>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</si>
  <si>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</si>
  <si>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</si>
  <si>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</si>
  <si>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</si>
  <si>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</si>
  <si>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</si>
  <si>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</si>
  <si>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</si>
  <si>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</si>
  <si>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</si>
  <si>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</si>
  <si>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</si>
  <si>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</si>
  <si>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</si>
  <si>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</si>
  <si>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</si>
  <si>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</si>
  <si>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</si>
  <si>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</si>
  <si>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</si>
  <si>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</si>
  <si>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</si>
  <si>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</si>
  <si>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</si>
  <si>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</si>
  <si>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</si>
  <si>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</si>
  <si>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</si>
  <si>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</si>
  <si>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</si>
  <si>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</si>
  <si>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</si>
  <si>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</si>
  <si>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</si>
  <si>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</si>
  <si>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</si>
  <si>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</si>
  <si>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</si>
  <si>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</si>
  <si>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</si>
  <si>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</si>
  <si>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</si>
  <si>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</si>
  <si>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</si>
  <si>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</si>
  <si>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</si>
  <si>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</si>
  <si>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</si>
  <si>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</si>
  <si>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</si>
  <si>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</si>
  <si>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</si>
  <si>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</si>
  <si>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</si>
  <si>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</si>
  <si>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</si>
  <si>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</si>
  <si>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</si>
  <si>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</si>
  <si>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</si>
  <si>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</si>
  <si>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</si>
  <si>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</si>
  <si>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</si>
  <si>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</si>
  <si>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</si>
  <si>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</si>
  <si>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</si>
  <si>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</si>
  <si>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</si>
  <si>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</si>
  <si>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</si>
  <si>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</si>
  <si>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</si>
  <si>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</si>
  <si>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</si>
  <si>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</si>
  <si>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</si>
  <si>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</si>
  <si>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</si>
  <si>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</si>
  <si>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</si>
  <si>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</si>
  <si>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</si>
  <si>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</si>
  <si>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</si>
  <si>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</si>
  <si>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</si>
  <si>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</si>
  <si>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</si>
  <si>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</si>
  <si>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</si>
  <si>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</si>
  <si>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</si>
  <si>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</si>
  <si>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</si>
  <si>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</si>
  <si>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</si>
  <si>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</si>
  <si>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</si>
  <si>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</si>
  <si>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</si>
  <si>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</si>
  <si>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</si>
  <si>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</si>
  <si>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</si>
  <si>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</si>
  <si>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</si>
  <si>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</si>
  <si>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</si>
  <si>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</si>
  <si>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</si>
  <si>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</si>
  <si>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</si>
  <si>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</si>
  <si>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</si>
  <si>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</si>
  <si>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</si>
  <si>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</si>
  <si>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</si>
  <si>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</si>
  <si>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</si>
  <si>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</si>
  <si>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</si>
  <si>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</si>
  <si>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</si>
  <si>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</si>
  <si>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</si>
  <si>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</si>
  <si>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</si>
  <si>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</si>
  <si>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</si>
  <si>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</si>
  <si>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</si>
  <si>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</si>
  <si>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</si>
  <si>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</si>
  <si>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</si>
  <si>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</si>
  <si>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</si>
  <si>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</si>
  <si>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</si>
  <si>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</si>
  <si>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</si>
  <si>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</si>
  <si>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</si>
  <si>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</si>
  <si>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</si>
  <si>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</si>
  <si>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</si>
  <si>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</si>
  <si>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</si>
  <si>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</si>
  <si>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</si>
  <si>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</si>
  <si>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</si>
  <si>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</si>
  <si>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</si>
  <si>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</si>
  <si>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</si>
  <si>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</si>
  <si>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</si>
  <si>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</si>
  <si>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</si>
  <si>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</si>
  <si>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</si>
  <si>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</si>
  <si>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</si>
  <si>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</si>
  <si>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</si>
  <si>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</si>
  <si>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</si>
  <si>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</si>
  <si>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</si>
  <si>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</si>
  <si>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</si>
  <si>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</si>
  <si>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</si>
  <si>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</si>
  <si>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</si>
  <si>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</si>
  <si>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</si>
  <si>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</si>
  <si>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</si>
  <si>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</si>
  <si>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</si>
  <si>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</si>
  <si>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</si>
  <si>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</si>
  <si>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</si>
  <si>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</si>
  <si>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</si>
  <si>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</si>
  <si>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</si>
  <si>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</si>
  <si>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</si>
  <si>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</si>
  <si>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</si>
  <si>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</si>
  <si>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</si>
  <si>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</si>
  <si>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</si>
  <si>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</si>
  <si>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</si>
  <si>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</si>
  <si>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</si>
  <si>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</si>
  <si>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</si>
  <si>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</si>
  <si>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</si>
  <si>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</si>
  <si>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</si>
  <si>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</si>
  <si>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</si>
  <si>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</si>
  <si>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</si>
  <si>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</si>
  <si>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</si>
  <si>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</si>
  <si>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</si>
  <si>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</si>
  <si>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</si>
  <si>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</si>
  <si>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</si>
  <si>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</si>
  <si>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</si>
  <si>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</si>
  <si>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</si>
  <si>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</si>
  <si>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</si>
  <si>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</si>
  <si>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</si>
  <si>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</si>
  <si>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</si>
  <si>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</si>
  <si>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</si>
  <si>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</si>
  <si>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</si>
  <si>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</si>
  <si>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</si>
  <si>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</si>
  <si>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</si>
  <si>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</si>
  <si>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</si>
  <si>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</si>
  <si>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</si>
  <si>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</si>
  <si>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</si>
  <si>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</si>
  <si>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</si>
  <si>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</si>
  <si>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</si>
  <si>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</si>
  <si>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</si>
  <si>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</si>
  <si>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</si>
  <si>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</si>
  <si>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</si>
  <si>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</si>
  <si>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</si>
  <si>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</si>
  <si>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</si>
  <si>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</si>
  <si>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</si>
  <si>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</si>
  <si>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</si>
  <si>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</si>
  <si>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</si>
  <si>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</si>
  <si>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</si>
  <si>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</si>
  <si>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</si>
  <si>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</si>
  <si>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</si>
  <si>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</si>
  <si>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</si>
  <si>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</si>
  <si>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</si>
  <si>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</si>
  <si>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</si>
  <si>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</si>
  <si>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</si>
  <si>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</si>
  <si>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</si>
  <si>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</si>
  <si>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</si>
  <si>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</si>
  <si>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</si>
  <si>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</si>
  <si>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</si>
  <si>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</si>
  <si>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</si>
  <si>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</si>
  <si>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</si>
  <si>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</si>
  <si>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</si>
  <si>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</si>
  <si>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</si>
  <si>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</si>
  <si>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</si>
  <si>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</si>
  <si>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</si>
  <si>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</si>
  <si>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</si>
  <si>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</si>
  <si>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</si>
  <si>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</si>
  <si>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</si>
  <si>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</si>
  <si>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</si>
  <si>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</si>
  <si>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</si>
  <si>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</si>
  <si>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</si>
  <si>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</si>
  <si>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</si>
  <si>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</si>
  <si>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</si>
  <si>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</si>
  <si>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</si>
  <si>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</si>
  <si>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</si>
  <si>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</si>
  <si>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</si>
  <si>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</si>
  <si>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</si>
  <si>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</si>
  <si>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</si>
  <si>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</si>
  <si>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</si>
  <si>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</si>
  <si>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</si>
  <si>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</si>
  <si>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</si>
  <si>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</si>
  <si>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</si>
  <si>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</si>
  <si>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</si>
  <si>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</si>
  <si>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</si>
  <si>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</si>
  <si>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</si>
  <si>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</si>
  <si>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</si>
  <si>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</si>
  <si>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</si>
  <si>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</si>
  <si>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</si>
  <si>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</si>
  <si>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</si>
  <si>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</si>
  <si>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</si>
  <si>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</si>
  <si>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</si>
  <si>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</si>
  <si>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</si>
  <si>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</si>
  <si>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</si>
  <si>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</si>
  <si>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</si>
  <si>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</si>
  <si>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</si>
  <si>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</si>
  <si>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</si>
  <si>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</si>
  <si>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</si>
  <si>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</si>
  <si>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</si>
  <si>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</si>
  <si>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</si>
  <si>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</si>
  <si>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</si>
  <si>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</si>
  <si>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</si>
  <si>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</si>
  <si>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</si>
  <si>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</si>
  <si>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</si>
  <si>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</si>
  <si>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</si>
  <si>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</si>
  <si>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</si>
  <si>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</si>
  <si>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</si>
  <si>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</si>
  <si>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</si>
  <si>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</si>
  <si>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</si>
  <si>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</si>
  <si>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</si>
  <si>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</si>
  <si>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</si>
  <si>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</si>
  <si>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</si>
  <si>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</si>
  <si>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</si>
  <si>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</si>
  <si>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</si>
  <si>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</si>
  <si>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</si>
  <si>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</si>
  <si>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</si>
  <si>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</si>
  <si>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</si>
  <si>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</si>
  <si>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</si>
  <si>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</si>
  <si>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</si>
  <si>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</si>
  <si>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</si>
  <si>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</si>
  <si>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</si>
  <si>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</si>
  <si>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</si>
  <si>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</si>
  <si>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</si>
  <si>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</si>
  <si>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</si>
  <si>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</si>
  <si>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</si>
  <si>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</si>
  <si>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</si>
  <si>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</si>
  <si>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</si>
  <si>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</si>
  <si>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</si>
  <si>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</si>
  <si>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</si>
  <si>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</si>
  <si>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</si>
  <si>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</si>
  <si>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</si>
  <si>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</si>
  <si>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</si>
  <si>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</si>
  <si>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</si>
  <si>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</si>
  <si>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</si>
  <si>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</si>
  <si>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</si>
  <si>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</si>
  <si>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</si>
  <si>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</si>
  <si>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</si>
  <si>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</si>
  <si>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</si>
  <si>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</si>
  <si>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</si>
  <si>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</si>
  <si>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</si>
  <si>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</si>
  <si>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</si>
  <si>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</si>
  <si>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</si>
  <si>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</si>
  <si>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</si>
  <si>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</si>
  <si>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</si>
  <si>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</si>
  <si>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</si>
  <si>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</si>
  <si>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</si>
  <si>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</si>
  <si>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</si>
  <si>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</si>
  <si>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</si>
  <si>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</si>
  <si>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</si>
  <si>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</si>
  <si>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</si>
  <si>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</si>
  <si>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</si>
  <si>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</si>
  <si>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</si>
  <si>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</si>
  <si>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</si>
  <si>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</si>
  <si>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</si>
  <si>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</si>
  <si>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</si>
  <si>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</si>
  <si>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</si>
  <si>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</si>
  <si>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</si>
  <si>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</si>
  <si>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</si>
  <si>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</si>
  <si>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</si>
  <si>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</si>
  <si>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</si>
  <si>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</si>
  <si>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</si>
  <si>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</si>
  <si>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</si>
  <si>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</si>
  <si>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</si>
  <si>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</si>
  <si>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</si>
  <si>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</si>
  <si>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</si>
  <si>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</si>
  <si>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</si>
  <si>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</si>
  <si>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</si>
  <si>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</si>
  <si>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</si>
  <si>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</si>
  <si>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</si>
  <si>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</si>
  <si>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</si>
  <si>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</si>
  <si>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</si>
  <si>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</si>
  <si>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</si>
  <si>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</si>
  <si>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</si>
  <si>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</si>
  <si>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</si>
  <si>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</si>
  <si>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</si>
  <si>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</si>
  <si>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</si>
  <si>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</si>
  <si>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</si>
  <si>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</si>
  <si>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</si>
  <si>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</si>
  <si>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</si>
  <si>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</si>
  <si>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</si>
  <si>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</si>
  <si>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</si>
  <si>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</si>
  <si>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</si>
  <si>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</si>
  <si>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</si>
  <si>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</si>
  <si>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</si>
  <si>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</si>
  <si>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</si>
  <si>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</si>
  <si>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</si>
  <si>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</si>
  <si>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</si>
  <si>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</si>
  <si>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</si>
  <si>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</si>
  <si>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</si>
  <si>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</si>
  <si>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</si>
  <si>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</si>
  <si>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</si>
  <si>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</si>
  <si>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</si>
  <si>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</si>
  <si>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</si>
  <si>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</si>
  <si>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</si>
  <si>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</si>
  <si>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</si>
  <si>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</si>
  <si>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</si>
  <si>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</si>
  <si>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</si>
  <si>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</si>
  <si>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</si>
  <si>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</si>
  <si>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</si>
  <si>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</si>
  <si>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</si>
  <si>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</si>
  <si>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</si>
  <si>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</si>
  <si>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</si>
  <si>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</si>
  <si>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</si>
  <si>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</si>
  <si>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</si>
  <si>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</si>
  <si>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</si>
  <si>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</si>
  <si>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</si>
  <si>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</si>
  <si>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</si>
  <si>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</si>
  <si>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</si>
  <si>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</si>
  <si>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</si>
  <si>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</si>
  <si>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</si>
  <si>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</si>
  <si>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</si>
  <si>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</si>
  <si>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</si>
  <si>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</si>
  <si>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</si>
  <si>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</si>
  <si>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</si>
  <si>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</si>
  <si>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</si>
  <si>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</si>
  <si>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</si>
  <si>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</si>
  <si>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</si>
  <si>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</si>
  <si>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</si>
  <si>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</si>
  <si>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</si>
  <si>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</si>
  <si>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</si>
  <si>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</si>
  <si>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</si>
  <si>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</si>
  <si>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</si>
  <si>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</si>
  <si>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</si>
  <si>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</si>
  <si>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</si>
  <si>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</si>
  <si>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</si>
  <si>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</si>
  <si>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</si>
  <si>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</si>
  <si>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</si>
  <si>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</si>
  <si>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</si>
  <si>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</si>
  <si>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</si>
  <si>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</si>
  <si>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</si>
  <si>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</si>
  <si>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</si>
  <si>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</si>
  <si>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</si>
  <si>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</si>
  <si>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</si>
  <si>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</si>
  <si>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</si>
  <si>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</si>
  <si>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</si>
  <si>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</si>
  <si>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</si>
  <si>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</si>
  <si>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</si>
  <si>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</si>
  <si>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</si>
  <si>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</si>
  <si>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</si>
  <si>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</si>
  <si>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</si>
  <si>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</si>
  <si>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</si>
  <si>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</si>
  <si>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</si>
  <si>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</si>
  <si>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</si>
  <si>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</si>
  <si>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</si>
  <si>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</si>
  <si>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</si>
  <si>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</si>
  <si>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</si>
  <si>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</si>
  <si>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</si>
  <si>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</si>
  <si>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</si>
  <si>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</si>
  <si>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</si>
  <si>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</si>
  <si>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</si>
  <si>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</si>
  <si>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</si>
  <si>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</si>
  <si>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</si>
  <si>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</si>
  <si>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</si>
  <si>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</si>
  <si>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</si>
  <si>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</si>
  <si>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</si>
  <si>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</si>
  <si>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</si>
  <si>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</si>
  <si>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</si>
  <si>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</si>
  <si>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</si>
  <si>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</si>
  <si>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</si>
  <si>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</si>
  <si>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</si>
  <si>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</si>
  <si>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</si>
  <si>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</si>
  <si>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</si>
  <si>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</si>
  <si>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</si>
  <si>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</si>
  <si>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</si>
  <si>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</si>
  <si>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</si>
  <si>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</si>
  <si>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</si>
  <si>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</si>
  <si>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</si>
  <si>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</si>
  <si>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</si>
  <si>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</si>
  <si>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</si>
  <si>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</si>
  <si>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</si>
  <si>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</si>
  <si>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</si>
  <si>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</si>
  <si>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</si>
  <si>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</si>
  <si>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</si>
  <si>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</si>
  <si>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</si>
  <si>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</si>
  <si>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</si>
  <si>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</si>
  <si>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</si>
  <si>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</si>
  <si>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</si>
  <si>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</si>
  <si>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</si>
  <si>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</si>
  <si>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</si>
  <si>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</si>
  <si>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</si>
  <si>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</si>
  <si>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</si>
  <si>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</si>
  <si>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</si>
  <si>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</si>
  <si>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</si>
  <si>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</si>
  <si>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</si>
  <si>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</si>
  <si>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</si>
  <si>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</si>
  <si>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</si>
  <si>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</si>
  <si>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</si>
  <si>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</si>
  <si>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</si>
  <si>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</si>
  <si>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</si>
  <si>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</si>
  <si>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</si>
  <si>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</si>
  <si>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</si>
  <si>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</si>
  <si>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</si>
  <si>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</si>
  <si>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</si>
  <si>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</si>
  <si>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</si>
  <si>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</si>
  <si>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</si>
  <si>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</si>
  <si>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</si>
  <si>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</si>
  <si>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</si>
  <si>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</si>
  <si>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</si>
  <si>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</si>
  <si>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</si>
  <si>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</si>
  <si>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</si>
  <si>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</si>
  <si>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</si>
  <si>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</si>
  <si>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</si>
  <si>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</si>
  <si>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</si>
  <si>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</si>
  <si>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</si>
  <si>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</si>
  <si>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</si>
  <si>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</si>
  <si>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</si>
  <si>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</si>
  <si>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</si>
  <si>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</si>
  <si>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</si>
  <si>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</si>
  <si>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</si>
  <si>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</si>
  <si>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</si>
  <si>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</si>
  <si>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</si>
  <si>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</si>
  <si>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</si>
  <si>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</si>
  <si>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</si>
  <si>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</si>
  <si>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</si>
  <si>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</si>
  <si>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</si>
  <si>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</si>
  <si>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</si>
  <si>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</si>
  <si>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</si>
  <si>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</si>
  <si>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</si>
  <si>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</si>
  <si>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</si>
  <si>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</si>
  <si>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</si>
  <si>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</si>
  <si>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</si>
  <si>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</si>
  <si>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</si>
  <si>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</si>
  <si>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</si>
  <si>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</si>
  <si>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</si>
  <si>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</si>
  <si>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</si>
  <si>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</si>
  <si>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</si>
  <si>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</si>
  <si>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</si>
  <si>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</si>
  <si>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</si>
  <si>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</si>
  <si>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</si>
  <si>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</si>
  <si>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</si>
  <si>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</si>
  <si>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</si>
  <si>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</si>
  <si>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</si>
  <si>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</si>
  <si>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</si>
  <si>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</si>
  <si>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</si>
  <si>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</si>
  <si>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</si>
  <si>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</si>
  <si>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</si>
  <si>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</si>
  <si>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</si>
  <si>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</si>
  <si>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</si>
  <si>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</si>
  <si>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</si>
  <si>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</si>
  <si>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</si>
  <si>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</si>
  <si>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</si>
  <si>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</si>
  <si>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</si>
  <si>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</si>
  <si>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</si>
  <si>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</si>
  <si>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</si>
  <si>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</si>
  <si>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</si>
  <si>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</si>
  <si>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</si>
  <si>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</si>
  <si>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</si>
  <si>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</si>
  <si>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</si>
  <si>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</si>
  <si>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</si>
  <si>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</si>
  <si>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</si>
  <si>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</si>
  <si>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</si>
  <si>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</si>
  <si>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</si>
  <si>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</si>
  <si>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</si>
  <si>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</si>
  <si>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</si>
  <si>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</si>
  <si>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</si>
  <si>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</si>
  <si>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</si>
  <si>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</si>
  <si>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</si>
  <si>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</si>
  <si>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</si>
  <si>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</si>
  <si>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</si>
  <si>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</si>
  <si>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</si>
  <si>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</si>
  <si>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</si>
  <si>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</si>
  <si>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</si>
  <si>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</si>
  <si>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</si>
  <si>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</si>
  <si>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</si>
  <si>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</si>
  <si>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</si>
  <si>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</si>
  <si>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</si>
  <si>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</si>
  <si>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</si>
  <si>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</si>
  <si>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</si>
  <si>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</si>
  <si>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</si>
  <si>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</si>
  <si>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</si>
  <si>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</si>
  <si>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</si>
  <si>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</si>
  <si>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</si>
  <si>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</si>
  <si>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</si>
  <si>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</si>
  <si>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</si>
  <si>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</si>
  <si>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</si>
  <si>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</si>
  <si>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</si>
  <si>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</si>
  <si>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</si>
  <si>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</si>
  <si>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</si>
  <si>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</si>
  <si>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</si>
  <si>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</si>
  <si>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</si>
  <si>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</si>
  <si>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</si>
  <si>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</si>
  <si>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</si>
  <si>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</si>
  <si>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</si>
  <si>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</si>
  <si>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</si>
  <si>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</si>
  <si>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</si>
  <si>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</si>
  <si>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</si>
  <si>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</si>
  <si>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</si>
  <si>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</si>
  <si>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</si>
  <si>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</si>
  <si>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</si>
  <si>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</si>
  <si>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</si>
  <si>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</si>
  <si>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</si>
  <si>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</si>
  <si>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</si>
  <si>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</si>
  <si>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</si>
  <si>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</si>
  <si>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</si>
  <si>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</si>
  <si>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</si>
  <si>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</si>
  <si>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</si>
  <si>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</si>
  <si>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</si>
  <si>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</si>
  <si>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</si>
  <si>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</si>
  <si>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</si>
  <si>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</si>
  <si>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</si>
  <si>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</si>
  <si>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</si>
  <si>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</si>
  <si>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</si>
  <si>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</si>
  <si>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</si>
  <si>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</si>
  <si>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</si>
  <si>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</si>
  <si>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</si>
  <si>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</si>
  <si>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</si>
  <si>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</si>
  <si>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</si>
  <si>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</si>
  <si>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</si>
  <si>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</si>
  <si>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</si>
  <si>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</si>
  <si>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</si>
  <si>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</si>
  <si>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</si>
  <si>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</si>
  <si>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</si>
  <si>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</si>
  <si>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</si>
  <si>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</si>
  <si>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</si>
  <si>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</si>
  <si>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</si>
  <si>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</si>
  <si>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</si>
  <si>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</si>
  <si>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</si>
  <si>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</si>
  <si>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</si>
  <si>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</si>
  <si>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</si>
  <si>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</si>
  <si>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</si>
  <si>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</si>
  <si>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</si>
  <si>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</si>
  <si>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</si>
  <si>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</si>
  <si>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</si>
  <si>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</si>
  <si>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</si>
  <si>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</si>
  <si>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</si>
  <si>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</si>
  <si>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</si>
  <si>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</si>
  <si>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</si>
  <si>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</si>
  <si>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</si>
  <si>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</si>
  <si>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</si>
  <si>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</si>
  <si>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</si>
  <si>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</si>
  <si>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</si>
  <si>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</si>
  <si>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</si>
  <si>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</si>
  <si>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</si>
  <si>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</si>
  <si>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</si>
  <si>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</si>
  <si>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</si>
  <si>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</si>
  <si>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</si>
  <si>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</si>
  <si>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</si>
  <si>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</si>
  <si>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</si>
  <si>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</si>
  <si>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</si>
  <si>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</si>
  <si>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</si>
  <si>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</si>
  <si>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</si>
  <si>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</si>
  <si>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</si>
  <si>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</si>
  <si>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</si>
  <si>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</si>
  <si>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</si>
  <si>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</si>
  <si>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</si>
  <si>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</si>
  <si>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</si>
  <si>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</si>
  <si>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</si>
  <si>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</si>
  <si>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</si>
  <si>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</si>
  <si>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</si>
  <si>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</si>
  <si>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</si>
  <si>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</si>
  <si>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</si>
  <si>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</si>
  <si>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</si>
  <si>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</si>
  <si>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</si>
  <si>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</si>
  <si>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</si>
  <si>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</si>
  <si>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</si>
  <si>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</si>
  <si>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</si>
  <si>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</si>
  <si>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</si>
  <si>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</si>
  <si>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</si>
  <si>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</si>
  <si>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</si>
  <si>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</si>
  <si>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</si>
  <si>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</si>
  <si>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</si>
  <si>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</si>
  <si>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</si>
  <si>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</si>
  <si>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</si>
  <si>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</si>
  <si>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</si>
  <si>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</si>
  <si>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</si>
  <si>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</si>
  <si>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</si>
  <si>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</si>
  <si>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</si>
  <si>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</si>
  <si>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</si>
  <si>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</si>
  <si>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</si>
  <si>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</si>
  <si>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</si>
  <si>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</si>
  <si>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</si>
  <si>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</si>
  <si>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</si>
  <si>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</si>
  <si>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</si>
  <si>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</si>
  <si>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</si>
  <si>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</si>
  <si>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</si>
  <si>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</si>
  <si>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</si>
  <si>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</si>
  <si>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</si>
  <si>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</si>
  <si>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</si>
  <si>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</si>
  <si>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</si>
  <si>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</si>
  <si>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</si>
  <si>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</si>
  <si>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</si>
  <si>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</si>
  <si>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</si>
  <si>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</si>
  <si>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</si>
  <si>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</si>
  <si>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</si>
  <si>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</si>
  <si>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</si>
  <si>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</si>
  <si>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</si>
  <si>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</si>
  <si>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</si>
  <si>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</si>
  <si>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</si>
  <si>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</si>
  <si>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</si>
  <si>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</si>
  <si>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</si>
  <si>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</si>
  <si>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</si>
  <si>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</si>
  <si>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</si>
  <si>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</si>
  <si>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</si>
  <si>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</si>
  <si>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</si>
  <si>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</si>
  <si>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</si>
  <si>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</si>
  <si>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</si>
  <si>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</si>
  <si>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</si>
  <si>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</si>
  <si>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</si>
  <si>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</si>
  <si>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</si>
  <si>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</si>
  <si>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</si>
  <si>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</si>
  <si>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</si>
  <si>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</si>
  <si>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</si>
  <si>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</si>
  <si>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</si>
  <si>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</si>
  <si>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</si>
  <si>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</si>
  <si>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</si>
  <si>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</si>
  <si>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</si>
  <si>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</si>
  <si>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</si>
  <si>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</si>
  <si>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</si>
  <si>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</si>
  <si>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</si>
  <si>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</si>
  <si>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</si>
  <si>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</si>
  <si>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</si>
  <si>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</si>
  <si>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</si>
  <si>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</si>
  <si>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</si>
  <si>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</si>
  <si>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</si>
  <si>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</si>
  <si>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</si>
  <si>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</si>
  <si>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</si>
  <si>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</si>
  <si>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</si>
  <si>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</si>
  <si>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</si>
  <si>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</si>
  <si>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</si>
  <si>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</si>
  <si>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</si>
  <si>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</si>
  <si>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</si>
  <si>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</si>
  <si>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</si>
  <si>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</si>
  <si>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</si>
  <si>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</si>
  <si>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</si>
  <si>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</si>
  <si>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</si>
  <si>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</si>
  <si>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</si>
  <si>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</si>
  <si>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</si>
  <si>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</si>
  <si>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</si>
  <si>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</si>
  <si>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</si>
  <si>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</si>
  <si>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</si>
  <si>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</si>
  <si>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</si>
  <si>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</si>
  <si>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</si>
  <si>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</si>
  <si>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</si>
  <si>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</si>
  <si>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</si>
  <si>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</si>
  <si>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</si>
  <si>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</si>
  <si>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</si>
  <si>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</si>
  <si>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</si>
  <si>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</si>
  <si>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</si>
  <si>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</si>
  <si>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</si>
  <si>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</si>
  <si>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</si>
  <si>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</si>
  <si>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</si>
  <si>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</si>
  <si>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</si>
  <si>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</si>
  <si>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</si>
  <si>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</si>
  <si>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</si>
  <si>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</si>
  <si>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</si>
  <si>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</si>
  <si>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</si>
  <si>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</si>
  <si>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</si>
  <si>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</si>
  <si>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</si>
  <si>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</si>
  <si>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</si>
  <si>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</si>
  <si>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</si>
  <si>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</si>
  <si>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</si>
  <si>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</si>
  <si>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</si>
  <si>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</si>
  <si>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</si>
  <si>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</si>
  <si>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</si>
  <si>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</si>
  <si>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</si>
  <si>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</si>
  <si>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</si>
  <si>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</si>
  <si>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</si>
  <si>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</si>
  <si>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</si>
  <si>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</si>
  <si>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</si>
  <si>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</si>
  <si>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</si>
  <si>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</si>
  <si>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</si>
  <si>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</si>
  <si>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</si>
  <si>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</si>
  <si>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</si>
  <si>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</si>
  <si>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</si>
  <si>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</si>
  <si>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</si>
  <si>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</si>
  <si>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</si>
  <si>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</si>
  <si>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</si>
  <si>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</si>
  <si>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</si>
  <si>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</si>
  <si>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</si>
  <si>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</si>
  <si>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</si>
  <si>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</si>
  <si>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</si>
  <si>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</si>
  <si>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</si>
  <si>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</si>
  <si>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</si>
  <si>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</si>
  <si>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</si>
  <si>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</si>
  <si>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</si>
  <si>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</si>
  <si>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</si>
  <si>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</si>
  <si>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</si>
  <si>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</si>
  <si>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</si>
  <si>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</si>
  <si>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</si>
  <si>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</si>
  <si>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</si>
  <si>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</si>
  <si>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</si>
  <si>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</si>
  <si>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</si>
  <si>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</si>
  <si>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</si>
  <si>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</si>
  <si>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</si>
  <si>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</si>
  <si>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</si>
  <si>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</si>
  <si>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</si>
  <si>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</si>
  <si>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</si>
  <si>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</si>
  <si>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</si>
  <si>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</si>
  <si>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</si>
  <si>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</si>
  <si>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</si>
  <si>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</si>
  <si>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</si>
  <si>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</si>
  <si>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</si>
  <si>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</si>
  <si>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</si>
  <si>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</si>
  <si>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</si>
  <si>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</si>
  <si>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</si>
  <si>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</si>
  <si>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</si>
  <si>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</si>
  <si>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</si>
  <si>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</si>
  <si>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</si>
  <si>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</si>
  <si>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</si>
  <si>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</si>
  <si>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</si>
  <si>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</si>
  <si>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</si>
  <si>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</si>
  <si>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</si>
  <si>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</si>
  <si>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</si>
  <si>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</si>
  <si>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</si>
  <si>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</si>
  <si>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</si>
  <si>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</si>
  <si>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</si>
  <si>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</si>
  <si>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</si>
  <si>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</si>
  <si>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</si>
  <si>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</si>
  <si>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</si>
  <si>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</si>
  <si>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</si>
  <si>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</si>
  <si>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</si>
  <si>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</si>
  <si>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</si>
  <si>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</si>
  <si>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</si>
  <si>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</si>
  <si>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</si>
  <si>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</si>
  <si>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</si>
  <si>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</si>
  <si>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</si>
  <si>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</si>
  <si>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</si>
  <si>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</si>
  <si>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</si>
  <si>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</si>
  <si>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</si>
  <si>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</si>
  <si>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</si>
  <si>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</si>
  <si>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</si>
  <si>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</si>
  <si>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</si>
  <si>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</si>
  <si>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</si>
  <si>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</si>
  <si>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</si>
  <si>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</si>
  <si>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</si>
  <si>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</si>
  <si>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</si>
  <si>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</si>
  <si>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</si>
  <si>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</si>
  <si>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</si>
  <si>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</si>
  <si>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</si>
  <si>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</si>
  <si>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</si>
  <si>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</si>
  <si>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</si>
  <si>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</si>
  <si>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</si>
  <si>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</si>
  <si>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</si>
  <si>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</si>
  <si>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</si>
  <si>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</si>
  <si>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</si>
  <si>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</si>
  <si>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</si>
  <si>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</si>
  <si>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</si>
  <si>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</si>
  <si>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</si>
  <si>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</si>
  <si>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</si>
  <si>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</si>
  <si>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</si>
  <si>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</si>
  <si>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</si>
  <si>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</si>
  <si>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</si>
  <si>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</si>
  <si>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</si>
  <si>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</si>
  <si>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</si>
  <si>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</si>
  <si>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</si>
  <si>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</si>
  <si>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</si>
  <si>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</si>
  <si>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</si>
  <si>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</si>
  <si>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</si>
  <si>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</si>
  <si>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</si>
  <si>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</si>
  <si>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</si>
  <si>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</si>
  <si>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</si>
  <si>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</si>
  <si>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</si>
  <si>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</si>
  <si>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</si>
  <si>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</si>
  <si>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</si>
  <si>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</si>
  <si>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</si>
  <si>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</si>
  <si>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</si>
  <si>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</si>
  <si>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</si>
  <si>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</si>
  <si>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</si>
  <si>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</si>
  <si>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</si>
  <si>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</si>
  <si>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</si>
  <si>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</si>
  <si>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</si>
  <si>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</si>
  <si>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</si>
  <si>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</si>
  <si>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</si>
  <si>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</si>
  <si>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</si>
  <si>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</si>
  <si>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</si>
  <si>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</si>
  <si>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</si>
  <si>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</si>
  <si>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</si>
  <si>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</si>
  <si>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</si>
  <si>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</si>
  <si>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</si>
  <si>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</si>
  <si>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</si>
  <si>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</si>
  <si>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</si>
  <si>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</si>
  <si>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</si>
  <si>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</si>
  <si>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</si>
  <si>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</si>
  <si>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</si>
  <si>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</si>
  <si>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</si>
  <si>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</si>
  <si>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</si>
  <si>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</si>
  <si>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</si>
  <si>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</si>
  <si>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</si>
  <si>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</si>
  <si>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</si>
  <si>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</si>
  <si>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</si>
  <si>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</si>
  <si>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</si>
  <si>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</si>
  <si>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</si>
  <si>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</si>
  <si>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</si>
  <si>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</si>
  <si>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</si>
  <si>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</si>
  <si>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</si>
  <si>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</si>
  <si>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</si>
  <si>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</si>
  <si>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</si>
  <si>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</si>
  <si>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</si>
  <si>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</si>
  <si>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</si>
  <si>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</si>
  <si>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</si>
  <si>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</si>
  <si>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</si>
  <si>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</si>
  <si>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</si>
  <si>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</si>
  <si>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</si>
  <si>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</si>
  <si>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</si>
  <si>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</si>
  <si>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</si>
  <si>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</si>
  <si>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</si>
  <si>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</si>
  <si>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</si>
  <si>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</si>
  <si>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</si>
  <si>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</si>
  <si>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</si>
  <si>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</si>
  <si>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</si>
  <si>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</si>
  <si>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</si>
  <si>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</si>
  <si>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</si>
  <si>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</si>
  <si>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</si>
  <si>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</si>
  <si>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</si>
  <si>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</si>
  <si>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</si>
  <si>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</si>
  <si>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</si>
  <si>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</si>
  <si>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</si>
  <si>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</si>
  <si>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</si>
  <si>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</si>
  <si>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</si>
  <si>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</si>
  <si>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</si>
  <si>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</si>
  <si>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</si>
  <si>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</si>
  <si>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</si>
  <si>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</si>
  <si>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</si>
  <si>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</si>
  <si>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</si>
  <si>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</si>
  <si>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</si>
  <si>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</si>
  <si>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</si>
  <si>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</si>
  <si>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</si>
  <si>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</si>
  <si>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</si>
  <si>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</si>
  <si>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</si>
  <si>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</si>
  <si>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</si>
  <si>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</si>
  <si>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</si>
  <si>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</si>
  <si>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</si>
  <si>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</si>
  <si>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</si>
  <si>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</si>
  <si>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</si>
  <si>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</si>
  <si>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</si>
  <si>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</si>
  <si>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</si>
  <si>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</si>
  <si>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</si>
  <si>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</si>
  <si>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</si>
  <si>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</si>
  <si>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</si>
  <si>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</si>
  <si>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</si>
  <si>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</si>
  <si>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</si>
  <si>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</si>
  <si>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</si>
  <si>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</si>
  <si>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</si>
  <si>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</si>
  <si>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</si>
  <si>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</si>
  <si>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</si>
  <si>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</si>
  <si>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</si>
  <si>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</si>
  <si>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</si>
  <si>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</si>
  <si>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</si>
  <si>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</si>
  <si>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</si>
  <si>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</si>
  <si>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</si>
  <si>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</si>
  <si>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</si>
  <si>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</si>
  <si>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</si>
  <si>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</si>
  <si>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</si>
  <si>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</si>
  <si>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</si>
  <si>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</si>
  <si>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</si>
  <si>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</si>
  <si>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</si>
  <si>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</si>
  <si>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</si>
  <si>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</si>
  <si>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</si>
  <si>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</si>
  <si>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</si>
  <si>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</si>
  <si>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</si>
  <si>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</si>
  <si>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</si>
  <si>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</si>
  <si>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</si>
  <si>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</si>
  <si>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</si>
  <si>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</si>
  <si>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</si>
  <si>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</si>
  <si>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</si>
  <si>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</si>
  <si>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</si>
  <si>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</si>
  <si>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</si>
  <si>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</si>
  <si>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</si>
  <si>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</si>
  <si>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</si>
  <si>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</si>
  <si>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</si>
  <si>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</si>
  <si>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</si>
  <si>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</si>
  <si>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</si>
  <si>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</si>
  <si>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</si>
  <si>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</si>
  <si>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</si>
  <si>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</si>
  <si>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</si>
  <si>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</si>
  <si>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</si>
  <si>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</si>
  <si>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</si>
  <si>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</si>
  <si>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</si>
  <si>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</si>
  <si>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</si>
  <si>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</si>
  <si>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</si>
  <si>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</si>
  <si>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</si>
  <si>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</si>
  <si>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</si>
  <si>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</si>
  <si>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</si>
  <si>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</si>
  <si>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</si>
  <si>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</si>
  <si>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</si>
  <si>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</si>
  <si>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</si>
  <si>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</si>
  <si>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</si>
  <si>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</si>
  <si>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</si>
  <si>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</si>
  <si>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</si>
  <si>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</si>
  <si>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</si>
  <si>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</si>
  <si>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</si>
  <si>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</si>
  <si>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</si>
  <si>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</si>
  <si>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</si>
  <si>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</si>
  <si>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</si>
  <si>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</si>
  <si>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</si>
  <si>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</si>
  <si>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</si>
  <si>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</si>
  <si>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</si>
  <si>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</si>
  <si>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</si>
  <si>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</si>
  <si>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</si>
  <si>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</si>
  <si>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</si>
  <si>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</si>
  <si>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</si>
  <si>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</si>
  <si>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</si>
  <si>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</si>
  <si>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</si>
  <si>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</si>
  <si>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</si>
  <si>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</si>
  <si>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</si>
  <si>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</si>
  <si>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</si>
  <si>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</si>
  <si>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</si>
  <si>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</si>
  <si>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</si>
  <si>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</si>
  <si>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</si>
  <si>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</si>
  <si>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</si>
  <si>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</si>
  <si>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</si>
  <si>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</si>
  <si>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</si>
  <si>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</si>
  <si>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</si>
  <si>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</si>
  <si>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</si>
  <si>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</si>
  <si>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</si>
  <si>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</si>
  <si>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</si>
  <si>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</si>
  <si>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</si>
  <si>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</si>
  <si>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</si>
  <si>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</si>
  <si>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</si>
  <si>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</si>
  <si>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</si>
  <si>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</si>
  <si>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</si>
  <si>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</si>
  <si>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</si>
  <si>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</si>
  <si>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</si>
  <si>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</si>
  <si>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</si>
  <si>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</si>
  <si>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</si>
  <si>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</si>
  <si>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</si>
  <si>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</si>
  <si>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</si>
  <si>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</si>
  <si>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</si>
  <si>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</si>
  <si>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</si>
  <si>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</si>
  <si>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</si>
  <si>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</si>
  <si>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</si>
  <si>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</si>
  <si>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</si>
  <si>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</si>
  <si>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</si>
  <si>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</si>
  <si>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</si>
  <si>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</si>
  <si>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</si>
  <si>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</si>
  <si>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</si>
  <si>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</si>
  <si>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</si>
  <si>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</si>
  <si>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</si>
  <si>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</si>
  <si>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</si>
  <si>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</si>
  <si>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</si>
  <si>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</si>
  <si>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</si>
  <si>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</si>
  <si>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</si>
  <si>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</si>
  <si>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</si>
  <si>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</si>
  <si>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</si>
  <si>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</si>
  <si>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</si>
  <si>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</si>
  <si>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</si>
  <si>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</si>
  <si>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</si>
  <si>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</si>
  <si>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</si>
  <si>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</si>
  <si>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</si>
  <si>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</si>
  <si>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</si>
  <si>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</si>
  <si>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</si>
  <si>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</si>
  <si>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</si>
  <si>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</si>
  <si>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</si>
  <si>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</si>
  <si>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</si>
  <si>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</si>
  <si>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</si>
  <si>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</si>
  <si>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</si>
  <si>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</si>
  <si>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</si>
  <si>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</si>
  <si>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</si>
  <si>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</si>
  <si>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</si>
  <si>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</si>
  <si>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</si>
  <si>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</si>
  <si>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</si>
  <si>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</si>
  <si>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</si>
  <si>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</si>
  <si>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</si>
  <si>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</si>
  <si>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</si>
  <si>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</si>
  <si>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</si>
  <si>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</si>
  <si>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</si>
  <si>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</si>
  <si>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</si>
  <si>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</si>
  <si>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</si>
  <si>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</si>
  <si>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</si>
  <si>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</si>
  <si>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</si>
  <si>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</si>
  <si>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</si>
  <si>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</si>
  <si>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</si>
  <si>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</si>
  <si>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</si>
  <si>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</si>
  <si>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</si>
  <si>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</si>
  <si>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</si>
  <si>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</si>
  <si>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</si>
  <si>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</si>
  <si>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</si>
  <si>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</si>
  <si>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</si>
  <si>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</si>
  <si>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</si>
  <si>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</si>
  <si>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</si>
  <si>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</si>
  <si>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</si>
  <si>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</si>
  <si>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</si>
  <si>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</si>
  <si>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</si>
  <si>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</si>
  <si>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</si>
  <si>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</si>
  <si>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</si>
  <si>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</si>
  <si>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</si>
  <si>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</si>
  <si>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</si>
  <si>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</si>
  <si>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</si>
  <si>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</si>
  <si>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</si>
  <si>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</si>
  <si>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</si>
  <si>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</si>
  <si>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</si>
  <si>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</si>
  <si>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</si>
  <si>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</si>
  <si>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</si>
  <si>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</si>
  <si>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</si>
  <si>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</si>
  <si>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</si>
  <si>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</si>
  <si>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</si>
  <si>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</si>
  <si>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</si>
  <si>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</si>
  <si>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</si>
  <si>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</si>
  <si>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</si>
  <si>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</si>
  <si>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</si>
  <si>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</si>
  <si>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</si>
  <si>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</si>
  <si>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</si>
  <si>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</si>
  <si>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</si>
  <si>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</si>
  <si>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</si>
  <si>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</si>
  <si>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</si>
  <si>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</si>
  <si>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</si>
  <si>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</si>
  <si>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</si>
  <si>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</si>
  <si>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</si>
  <si>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</si>
  <si>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</si>
  <si>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</si>
  <si>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</si>
  <si>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</si>
  <si>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</si>
  <si>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</si>
  <si>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</si>
  <si>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</si>
  <si>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</si>
  <si>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</si>
  <si>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</si>
  <si>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</si>
  <si>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</si>
  <si>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</si>
  <si>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</si>
  <si>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</si>
  <si>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</si>
  <si>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</si>
  <si>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</si>
  <si>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</si>
  <si>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</si>
  <si>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</si>
  <si>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</si>
  <si>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</si>
  <si>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</si>
  <si>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</si>
  <si>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</si>
  <si>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</si>
  <si>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</si>
  <si>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</si>
  <si>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</si>
  <si>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</si>
  <si>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</si>
  <si>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</si>
  <si>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</si>
  <si>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</si>
  <si>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</si>
  <si>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</si>
  <si>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</si>
  <si>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</si>
  <si>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</si>
  <si>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</si>
  <si>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</si>
  <si>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</si>
  <si>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</si>
  <si>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</si>
  <si>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</si>
  <si>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</si>
  <si>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</si>
  <si>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</si>
  <si>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</si>
  <si>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</si>
  <si>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</si>
  <si>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</si>
  <si>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</si>
  <si>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</si>
  <si>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</si>
  <si>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</si>
  <si>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</si>
  <si>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</si>
  <si>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</si>
  <si>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</si>
  <si>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</si>
  <si>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</si>
  <si>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</si>
  <si>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</si>
  <si>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</si>
  <si>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</si>
  <si>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</si>
  <si>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</si>
  <si>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</si>
  <si>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</si>
  <si>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</si>
  <si>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</si>
  <si>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</si>
  <si>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</si>
  <si>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</si>
  <si>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</si>
  <si>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</si>
  <si>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</si>
  <si>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</si>
  <si>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</si>
  <si>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</si>
  <si>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</si>
  <si>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</si>
  <si>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</si>
  <si>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</si>
  <si>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</si>
  <si>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</si>
  <si>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</si>
  <si>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</si>
  <si>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</si>
  <si>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</si>
  <si>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</si>
  <si>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</si>
  <si>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</si>
  <si>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</si>
  <si>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</si>
  <si>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</si>
  <si>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</si>
  <si>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</si>
  <si>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</si>
  <si>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</si>
  <si>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</si>
  <si>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</si>
  <si>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</si>
  <si>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</si>
  <si>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</si>
  <si>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</si>
  <si>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</si>
  <si>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</si>
  <si>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</si>
  <si>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</si>
  <si>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</si>
  <si>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</si>
  <si>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</si>
  <si>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</si>
  <si>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</si>
  <si>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</si>
  <si>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</si>
  <si>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</si>
  <si>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</si>
  <si>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</si>
  <si>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</si>
  <si>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</si>
  <si>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</si>
  <si>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</si>
  <si>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</si>
  <si>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</si>
  <si>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</si>
  <si>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</si>
  <si>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</si>
  <si>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</si>
  <si>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</si>
  <si>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</si>
  <si>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</si>
  <si>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</si>
  <si>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</si>
  <si>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</si>
  <si>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</si>
  <si>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</si>
  <si>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</si>
  <si>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</si>
  <si>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</si>
  <si>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</si>
  <si>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</si>
  <si>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</si>
  <si>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</si>
  <si>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</si>
  <si>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</si>
  <si>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</si>
  <si>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</si>
  <si>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</si>
  <si>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</si>
  <si>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</si>
  <si>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</si>
  <si>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</si>
  <si>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</si>
  <si>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</si>
  <si>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</si>
  <si>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</si>
  <si>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</si>
  <si>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</si>
  <si>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</si>
  <si>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</si>
  <si>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</si>
  <si>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</si>
  <si>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</si>
  <si>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</si>
  <si>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</si>
  <si>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</si>
  <si>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</si>
  <si>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</si>
  <si>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</si>
  <si>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</si>
  <si>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</si>
  <si>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</si>
  <si>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</si>
  <si>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</si>
  <si>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</si>
  <si>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</si>
  <si>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</si>
  <si>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</si>
  <si>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</si>
  <si>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</si>
  <si>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</si>
  <si>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</si>
  <si>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</si>
  <si>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</si>
  <si>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</si>
  <si>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</si>
  <si>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</si>
  <si>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</si>
  <si>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</si>
  <si>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</si>
  <si>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</si>
  <si>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</si>
  <si>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</si>
  <si>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</si>
  <si>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</si>
  <si>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</si>
  <si>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</si>
  <si>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</si>
  <si>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</si>
  <si>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</si>
  <si>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</si>
  <si>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</si>
  <si>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</si>
  <si>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</si>
  <si>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</si>
  <si>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</si>
  <si>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</si>
  <si>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</si>
  <si>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</si>
  <si>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</si>
  <si>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</si>
  <si>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</si>
  <si>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</si>
  <si>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</si>
  <si>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</si>
  <si>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</si>
  <si>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</si>
  <si>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</si>
  <si>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</si>
  <si>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</si>
  <si>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</si>
  <si>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</si>
  <si>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</si>
  <si>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</si>
  <si>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</si>
  <si>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</si>
  <si>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</si>
  <si>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</si>
  <si>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</si>
  <si>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</si>
  <si>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</si>
  <si>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</si>
  <si>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</si>
  <si>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</si>
  <si>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</si>
  <si>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</si>
  <si>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</si>
  <si>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</si>
  <si>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</si>
  <si>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</si>
  <si>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</si>
  <si>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</si>
  <si>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</si>
  <si>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</si>
  <si>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</si>
  <si>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</si>
  <si>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</si>
  <si>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</si>
  <si>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</si>
  <si>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</si>
  <si>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</si>
  <si>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</si>
  <si>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</si>
  <si>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</si>
  <si>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</si>
  <si>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</si>
  <si>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</si>
  <si>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</si>
  <si>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</si>
  <si>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</si>
  <si>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</si>
  <si>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</si>
  <si>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</si>
  <si>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</si>
  <si>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</si>
  <si>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</si>
  <si>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</si>
  <si>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</si>
  <si>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</si>
  <si>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</si>
  <si>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</si>
  <si>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</si>
  <si>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</si>
  <si>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</si>
  <si>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</si>
  <si>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</si>
  <si>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</si>
  <si>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</si>
  <si>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</si>
  <si>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</si>
  <si>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</si>
  <si>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</si>
  <si>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</si>
  <si>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</si>
  <si>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</si>
  <si>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</si>
  <si>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</si>
  <si>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</si>
  <si>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</si>
  <si>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</si>
  <si>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</si>
  <si>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</si>
  <si>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</si>
  <si>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</si>
  <si>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</si>
  <si>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</si>
  <si>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</si>
  <si>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</si>
  <si>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</si>
  <si>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</si>
  <si>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</si>
  <si>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</si>
  <si>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</si>
  <si>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</si>
  <si>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</si>
  <si>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</si>
  <si>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</si>
  <si>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</si>
  <si>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</si>
  <si>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</si>
  <si>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</si>
  <si>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</si>
  <si>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</si>
  <si>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</si>
  <si>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</si>
  <si>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</si>
  <si>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</si>
  <si>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</si>
  <si>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</si>
  <si>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</si>
  <si>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</si>
  <si>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</si>
  <si>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</si>
  <si>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</si>
  <si>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</si>
  <si>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</si>
  <si>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</si>
  <si>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</si>
  <si>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</si>
  <si>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</si>
  <si>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</si>
  <si>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</si>
  <si>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</si>
  <si>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</si>
  <si>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</si>
  <si>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</si>
  <si>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</si>
  <si>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</si>
  <si>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</si>
  <si>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</si>
  <si>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</si>
  <si>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</si>
  <si>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</si>
  <si>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</si>
  <si>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</si>
  <si>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</si>
  <si>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</si>
  <si>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</si>
  <si>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</si>
  <si>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</si>
  <si>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</si>
  <si>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</si>
  <si>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</si>
  <si>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</si>
  <si>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</si>
  <si>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</si>
  <si>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</si>
  <si>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</si>
  <si>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</si>
  <si>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</si>
  <si>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</si>
  <si>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</si>
  <si>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</si>
  <si>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</si>
  <si>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</si>
  <si>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</si>
  <si>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</si>
  <si>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</si>
  <si>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</si>
  <si>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</si>
  <si>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</si>
  <si>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</si>
  <si>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</si>
  <si>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</si>
  <si>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</si>
  <si>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</si>
  <si>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</si>
  <si>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</si>
  <si>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</si>
  <si>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</si>
  <si>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</si>
  <si>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</si>
  <si>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</si>
  <si>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</si>
  <si>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</si>
  <si>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</si>
  <si>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</si>
  <si>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</si>
  <si>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</si>
  <si>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</si>
  <si>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</si>
  <si>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</si>
  <si>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</si>
  <si>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</si>
  <si>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</si>
  <si>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</si>
  <si>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</si>
  <si>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</si>
  <si>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</si>
  <si>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</si>
  <si>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</si>
  <si>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</si>
  <si>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</si>
  <si>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</si>
  <si>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</si>
  <si>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</si>
  <si>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</si>
  <si>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</si>
  <si>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</si>
  <si>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</si>
  <si>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</si>
  <si>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</si>
  <si>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</si>
  <si>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</si>
  <si>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</si>
  <si>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</si>
  <si>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</si>
  <si>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</si>
  <si>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</si>
  <si>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</si>
  <si>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</si>
  <si>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</si>
  <si>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</si>
  <si>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</si>
  <si>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</si>
  <si>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</si>
  <si>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</si>
  <si>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</si>
  <si>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</si>
  <si>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</si>
  <si>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</si>
  <si>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</si>
  <si>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</si>
  <si>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</si>
  <si>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</si>
  <si>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</si>
  <si>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</si>
  <si>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</si>
  <si>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</si>
  <si>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</si>
  <si>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</si>
  <si>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</si>
  <si>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</si>
  <si>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</si>
  <si>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</si>
  <si>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</si>
  <si>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</si>
  <si>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</si>
  <si>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</si>
  <si>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</si>
  <si>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</si>
  <si>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</si>
  <si>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</si>
  <si>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</si>
  <si>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</si>
  <si>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</si>
  <si>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</si>
  <si>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</si>
  <si>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</si>
  <si>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</si>
  <si>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</si>
  <si>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</si>
  <si>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</si>
  <si>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</si>
  <si>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</si>
  <si>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</si>
  <si>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</si>
  <si>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</si>
  <si>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</si>
  <si>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</si>
  <si>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</si>
  <si>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</si>
  <si>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</si>
  <si>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</si>
  <si>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</si>
  <si>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</si>
  <si>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</si>
  <si>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</si>
  <si>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</si>
  <si>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</si>
  <si>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</si>
  <si>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</si>
  <si>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</si>
  <si>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</si>
  <si>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</si>
  <si>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</si>
  <si>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</si>
  <si>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</si>
  <si>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</si>
  <si>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</si>
  <si>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</si>
  <si>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</si>
  <si>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</si>
  <si>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</si>
  <si>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</si>
  <si>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</si>
  <si>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</si>
  <si>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</si>
  <si>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</si>
  <si>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</si>
  <si>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</si>
  <si>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</si>
  <si>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</si>
  <si>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</si>
  <si>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</si>
  <si>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</si>
  <si>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</si>
  <si>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</si>
  <si>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</si>
  <si>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</si>
  <si>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</si>
  <si>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</si>
  <si>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</si>
  <si>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</si>
  <si>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</si>
  <si>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</si>
  <si>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</si>
  <si>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</si>
  <si>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</si>
  <si>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</si>
  <si>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</si>
  <si>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</si>
  <si>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</si>
  <si>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</si>
  <si>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</si>
  <si>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</si>
  <si>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</si>
  <si>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</si>
  <si>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</si>
  <si>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</si>
  <si>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</si>
  <si>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</si>
  <si>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</si>
  <si>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</si>
  <si>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</si>
  <si>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</si>
  <si>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</si>
  <si>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</si>
  <si>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</si>
  <si>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</si>
  <si>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</si>
  <si>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</si>
  <si>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</si>
  <si>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</si>
  <si>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</si>
  <si>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</si>
  <si>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</si>
  <si>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</si>
  <si>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</si>
  <si>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</si>
  <si>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</si>
  <si>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</si>
  <si>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</si>
  <si>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</si>
  <si>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</si>
  <si>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</si>
  <si>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</si>
  <si>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</si>
  <si>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</si>
  <si>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</si>
  <si>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</si>
  <si>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</si>
  <si>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</si>
  <si>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</si>
  <si>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</si>
  <si>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</si>
  <si>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</si>
  <si>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</si>
  <si>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</si>
  <si>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</si>
  <si>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</si>
  <si>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</si>
  <si>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</si>
  <si>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</si>
  <si>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</si>
  <si>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</si>
  <si>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</si>
  <si>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</si>
  <si>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</si>
  <si>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</si>
  <si>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</si>
  <si>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</si>
  <si>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</si>
  <si>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</si>
  <si>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</si>
  <si>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</si>
  <si>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</si>
  <si>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</si>
  <si>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</si>
  <si>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</si>
  <si>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</si>
  <si>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</si>
  <si>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</si>
  <si>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</si>
  <si>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</si>
  <si>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</si>
  <si>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</si>
  <si>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</si>
  <si>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</si>
  <si>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</si>
  <si>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</si>
  <si>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</si>
  <si>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</si>
  <si>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</si>
  <si>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</si>
  <si>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</si>
  <si>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</si>
  <si>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</si>
  <si>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</si>
  <si>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</si>
  <si>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</si>
  <si>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</si>
  <si>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</si>
  <si>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</si>
  <si>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</si>
  <si>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</si>
  <si>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</si>
  <si>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</si>
  <si>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</si>
  <si>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</si>
  <si>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</si>
  <si>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</si>
  <si>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</si>
  <si>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</si>
  <si>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</si>
  <si>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</si>
  <si>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</si>
  <si>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</si>
  <si>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</si>
  <si>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</si>
  <si>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</si>
  <si>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</si>
  <si>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</si>
  <si>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</si>
  <si>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</si>
  <si>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</si>
  <si>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</si>
  <si>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</si>
  <si>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</si>
  <si>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</si>
  <si>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</si>
  <si>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</si>
  <si>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</si>
  <si>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</si>
  <si>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</si>
  <si>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</si>
  <si>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</si>
  <si>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</si>
  <si>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</si>
  <si>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</si>
  <si>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</si>
  <si>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</si>
  <si>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</si>
  <si>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</si>
  <si>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</si>
  <si>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</si>
  <si>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</si>
  <si>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</si>
  <si>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</si>
  <si>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</si>
  <si>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</si>
  <si>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</si>
  <si>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</si>
  <si>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</si>
  <si>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</si>
  <si>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</si>
  <si>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</si>
  <si>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</si>
  <si>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</si>
  <si>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</si>
  <si>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</si>
  <si>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</si>
  <si>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</si>
  <si>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</si>
  <si>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</si>
  <si>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</si>
  <si>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</si>
  <si>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</si>
  <si>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</si>
  <si>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</si>
  <si>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</si>
  <si>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</si>
  <si>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</si>
  <si>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</si>
  <si>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</si>
  <si>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</si>
  <si>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</si>
  <si>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</si>
  <si>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</si>
  <si>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</si>
  <si>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</si>
  <si>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</si>
  <si>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</si>
  <si>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</si>
  <si>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</si>
  <si>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</si>
  <si>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</si>
  <si>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</si>
  <si>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</si>
  <si>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</si>
  <si>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</si>
  <si>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</si>
  <si>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</si>
  <si>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</si>
  <si>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</si>
  <si>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</si>
  <si>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</si>
  <si>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</si>
  <si>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</si>
  <si>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</si>
  <si>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</si>
  <si>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</si>
  <si>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</si>
  <si>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</si>
  <si>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</si>
  <si>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</si>
  <si>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</si>
  <si>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</si>
  <si>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</si>
  <si>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</si>
  <si>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</si>
  <si>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</si>
  <si>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</si>
  <si>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</si>
  <si>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</si>
  <si>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</si>
  <si>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</si>
  <si>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</si>
  <si>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</si>
  <si>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</si>
  <si>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</si>
  <si>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</si>
  <si>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</si>
  <si>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</si>
  <si>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</si>
  <si>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</si>
  <si>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</si>
  <si>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</si>
  <si>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</si>
  <si>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</si>
  <si>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</si>
  <si>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</si>
  <si>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</si>
  <si>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</si>
  <si>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</si>
  <si>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</si>
  <si>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</si>
  <si>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</si>
  <si>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</si>
  <si>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</si>
  <si>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</si>
  <si>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</si>
  <si>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</si>
  <si>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</si>
  <si>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</si>
  <si>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</si>
  <si>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</si>
  <si>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</si>
  <si>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</si>
  <si>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</si>
  <si>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</si>
  <si>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</si>
  <si>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</si>
  <si>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</si>
  <si>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</si>
  <si>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</si>
  <si>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</si>
  <si>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</si>
  <si>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</si>
  <si>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</si>
  <si>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</si>
  <si>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</si>
  <si>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</si>
  <si>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</si>
  <si>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</si>
  <si>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</si>
  <si>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</si>
  <si>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</si>
  <si>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</si>
  <si>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</si>
  <si>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</si>
  <si>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</si>
  <si>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</si>
  <si>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</si>
  <si>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</si>
  <si>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</si>
  <si>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</si>
  <si>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</si>
  <si>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</si>
  <si>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</si>
  <si>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</si>
  <si>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</si>
  <si>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</si>
  <si>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</si>
  <si>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</si>
  <si>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</si>
  <si>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</si>
  <si>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</si>
  <si>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</si>
  <si>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</si>
  <si>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</si>
  <si>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</si>
  <si>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</si>
  <si>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</si>
  <si>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</si>
  <si>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</si>
  <si>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</si>
  <si>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</si>
  <si>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</si>
  <si>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</si>
  <si>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</si>
  <si>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</si>
  <si>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</si>
  <si>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</si>
  <si>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</si>
  <si>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</si>
  <si>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</si>
  <si>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</si>
  <si>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</si>
  <si>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</si>
  <si>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</si>
  <si>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</si>
  <si>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</si>
  <si>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</si>
  <si>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</si>
  <si>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</si>
  <si>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</si>
  <si>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</si>
  <si>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</si>
  <si>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</si>
  <si>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</si>
  <si>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</si>
  <si>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</si>
  <si>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</si>
  <si>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</si>
  <si>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</si>
  <si>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</si>
  <si>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</si>
  <si>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</si>
  <si>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</si>
  <si>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</si>
  <si>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</si>
  <si>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</si>
  <si>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</si>
  <si>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</si>
  <si>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</si>
  <si>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</si>
  <si>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</si>
  <si>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</si>
  <si>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</si>
  <si>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</si>
  <si>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</si>
  <si>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</si>
  <si>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</si>
  <si>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</si>
  <si>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</si>
  <si>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</si>
  <si>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</si>
  <si>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</si>
  <si>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</si>
  <si>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</si>
  <si>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</si>
  <si>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</si>
  <si>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</si>
  <si>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</si>
  <si>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</si>
  <si>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</si>
  <si>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</si>
  <si>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</si>
  <si>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</si>
  <si>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</si>
  <si>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</si>
  <si>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</si>
  <si>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</si>
  <si>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</si>
  <si>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</si>
  <si>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</si>
  <si>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</si>
  <si>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</si>
  <si>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</si>
  <si>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</si>
  <si>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</si>
  <si>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</si>
  <si>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</si>
  <si>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</si>
  <si>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</si>
  <si>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</si>
  <si>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</si>
  <si>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</si>
  <si>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</si>
  <si>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</si>
  <si>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</si>
  <si>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</si>
  <si>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</si>
  <si>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</si>
  <si>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</si>
  <si>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</si>
  <si>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</si>
  <si>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</si>
  <si>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</si>
  <si>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</si>
  <si>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</si>
  <si>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</si>
  <si>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</si>
  <si>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</si>
  <si>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</si>
  <si>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</si>
  <si>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</si>
  <si>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</si>
  <si>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</si>
  <si>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</si>
  <si>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</si>
  <si>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</si>
  <si>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</si>
  <si>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</si>
  <si>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</si>
  <si>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</si>
  <si>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</si>
  <si>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</si>
  <si>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</si>
  <si>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</si>
  <si>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</si>
  <si>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</si>
  <si>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</si>
  <si>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</si>
  <si>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</si>
  <si>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</si>
  <si>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</si>
  <si>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</si>
  <si>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</si>
  <si>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</si>
  <si>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</si>
  <si>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</si>
  <si>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</si>
  <si>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</si>
  <si>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</si>
  <si>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</si>
  <si>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</si>
  <si>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</si>
  <si>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</si>
  <si>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</si>
  <si>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</si>
  <si>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</si>
  <si>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</si>
  <si>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</si>
  <si>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</si>
  <si>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</si>
  <si>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</si>
  <si>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</si>
  <si>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</si>
  <si>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</si>
  <si>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</si>
  <si>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</si>
  <si>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</si>
  <si>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</si>
  <si>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</si>
  <si>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</si>
  <si>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</si>
  <si>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</si>
  <si>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</si>
  <si>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</si>
  <si>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</si>
  <si>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</si>
  <si>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</si>
  <si>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</si>
  <si>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</si>
  <si>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</si>
  <si>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</si>
  <si>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</si>
  <si>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</si>
  <si>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</si>
  <si>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</si>
  <si>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</si>
  <si>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</si>
  <si>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</si>
  <si>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</si>
  <si>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</si>
  <si>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</si>
  <si>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</si>
  <si>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</si>
  <si>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</si>
  <si>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</si>
  <si>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</si>
  <si>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</si>
  <si>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</si>
  <si>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</si>
  <si>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</si>
  <si>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</si>
  <si>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</si>
  <si>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</si>
  <si>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</si>
  <si>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</si>
  <si>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</si>
  <si>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</si>
  <si>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</si>
  <si>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</si>
  <si>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</si>
  <si>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</si>
  <si>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</si>
  <si>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</si>
  <si>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</si>
  <si>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</si>
  <si>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</si>
  <si>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</si>
  <si>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</si>
  <si>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</si>
  <si>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</si>
  <si>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</si>
  <si>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</si>
  <si>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</si>
  <si>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</si>
  <si>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</si>
  <si>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</si>
  <si>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</si>
  <si>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</si>
  <si>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</si>
  <si>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</si>
  <si>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</si>
  <si>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</si>
  <si>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</si>
  <si>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</si>
  <si>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</si>
  <si>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</si>
  <si>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</si>
  <si>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</si>
  <si>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</si>
  <si>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</si>
  <si>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</si>
  <si>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</si>
  <si>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</si>
  <si>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</si>
  <si>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</si>
  <si>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</si>
  <si>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</si>
  <si>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</si>
  <si>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</si>
  <si>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</si>
  <si>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</si>
  <si>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</si>
  <si>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</si>
  <si>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</si>
  <si>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</si>
  <si>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</si>
  <si>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</si>
  <si>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</si>
  <si>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</si>
  <si>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</si>
  <si>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</si>
  <si>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</si>
  <si>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</si>
  <si>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</si>
  <si>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</si>
  <si>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</si>
  <si>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</si>
  <si>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</si>
  <si>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</si>
  <si>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</si>
  <si>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</si>
  <si>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</si>
  <si>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</si>
  <si>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</si>
  <si>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</si>
  <si>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</si>
  <si>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</si>
  <si>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</si>
  <si>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</si>
  <si>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</si>
  <si>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</si>
  <si>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</si>
  <si>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</si>
  <si>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</si>
  <si>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</si>
  <si>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</si>
  <si>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</si>
  <si>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</si>
  <si>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</si>
  <si>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</si>
  <si>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</si>
  <si>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</si>
  <si>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</si>
  <si>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</si>
  <si>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</si>
  <si>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</si>
  <si>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</si>
  <si>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</si>
  <si>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</si>
  <si>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</si>
  <si>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</si>
  <si>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</si>
  <si>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</si>
  <si>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</si>
  <si>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</si>
  <si>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</si>
  <si>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</si>
  <si>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</si>
  <si>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</si>
  <si>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</si>
  <si>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</si>
  <si>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</si>
  <si>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</si>
  <si>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</si>
  <si>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</si>
  <si>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</si>
  <si>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</si>
  <si>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</si>
  <si>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</si>
  <si>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</si>
  <si>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</si>
  <si>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</si>
  <si>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</si>
  <si>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</si>
  <si>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</si>
  <si>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</si>
  <si>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</si>
  <si>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</si>
  <si>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</si>
  <si>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</si>
  <si>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</si>
  <si>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</si>
  <si>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</si>
  <si>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</si>
  <si>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</si>
  <si>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</si>
  <si>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</si>
  <si>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</si>
  <si>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</si>
  <si>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</si>
  <si>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</si>
  <si>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</si>
  <si>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</si>
  <si>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</si>
  <si>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</si>
  <si>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</si>
  <si>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</si>
  <si>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</si>
  <si>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</si>
  <si>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</si>
  <si>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</si>
  <si>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</si>
  <si>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</si>
  <si>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</si>
  <si>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</si>
  <si>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</si>
  <si>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</si>
  <si>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</si>
  <si>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</si>
  <si>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</si>
  <si>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</si>
  <si>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</si>
  <si>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</si>
  <si>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</si>
  <si>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</si>
  <si>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</si>
  <si>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</si>
  <si>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</si>
  <si>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</si>
  <si>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</si>
  <si>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</si>
  <si>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</si>
  <si>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</si>
  <si>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</si>
  <si>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</si>
  <si>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</si>
  <si>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</si>
  <si>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</si>
  <si>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</si>
  <si>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</si>
  <si>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</si>
  <si>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</si>
  <si>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</si>
  <si>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</si>
  <si>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</si>
  <si>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</si>
  <si>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</si>
  <si>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</si>
  <si>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</si>
  <si>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</si>
  <si>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</si>
  <si>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</si>
  <si>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</si>
  <si>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</si>
  <si>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</si>
  <si>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</si>
  <si>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</si>
  <si>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</si>
  <si>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</si>
  <si>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</si>
  <si>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</si>
  <si>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</si>
  <si>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</si>
  <si>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</si>
  <si>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</si>
  <si>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</si>
  <si>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</si>
  <si>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</si>
  <si>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</si>
  <si>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</si>
  <si>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</si>
  <si>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</si>
  <si>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</si>
  <si>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</si>
  <si>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</si>
  <si>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</si>
  <si>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</si>
  <si>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</si>
  <si>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</si>
  <si>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</si>
  <si>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</si>
  <si>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</si>
  <si>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</si>
  <si>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</si>
  <si>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</si>
  <si>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</si>
  <si>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</si>
  <si>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</si>
  <si>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</si>
  <si>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</si>
  <si>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</si>
  <si>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</si>
  <si>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</si>
  <si>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</si>
  <si>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</si>
  <si>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</si>
  <si>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</si>
  <si>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</si>
  <si>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</si>
  <si>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</si>
  <si>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</si>
  <si>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</si>
  <si>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</si>
  <si>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</si>
  <si>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</si>
  <si>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</si>
  <si>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</si>
  <si>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</si>
  <si>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</si>
  <si>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</si>
  <si>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</si>
  <si>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</si>
  <si>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</si>
  <si>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</si>
  <si>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</si>
  <si>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</si>
  <si>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</si>
  <si>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</si>
  <si>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</si>
  <si>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</si>
  <si>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</si>
  <si>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</si>
  <si>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</si>
  <si>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</si>
  <si>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</si>
  <si>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</si>
  <si>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</si>
  <si>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</si>
  <si>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</si>
  <si>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</si>
  <si>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</si>
  <si>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</si>
  <si>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</si>
  <si>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</si>
  <si>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</si>
  <si>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</si>
  <si>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</si>
  <si>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</si>
  <si>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</si>
  <si>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</si>
  <si>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</si>
  <si>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</si>
  <si>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</si>
  <si>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</si>
  <si>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</si>
  <si>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</si>
  <si>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</si>
  <si>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</si>
  <si>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</si>
  <si>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</si>
  <si>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</si>
  <si>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</si>
  <si>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</si>
  <si>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</si>
  <si>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</si>
  <si>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</si>
  <si>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</si>
  <si>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</si>
  <si>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</si>
  <si>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</si>
  <si>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</si>
  <si>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</si>
  <si>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</si>
  <si>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</si>
  <si>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</si>
  <si>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</si>
  <si>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</si>
  <si>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</si>
  <si>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</si>
  <si>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</si>
  <si>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</si>
  <si>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</si>
  <si>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</si>
  <si>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</si>
  <si>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</si>
  <si>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</si>
  <si>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</si>
  <si>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</si>
  <si>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</si>
  <si>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</si>
  <si>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</si>
  <si>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</si>
  <si>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</si>
  <si>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</si>
  <si>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</si>
  <si>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</si>
  <si>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</si>
  <si>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</si>
  <si>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</si>
  <si>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</si>
  <si>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</si>
  <si>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</si>
  <si>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</si>
  <si>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</si>
  <si>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</si>
  <si>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</si>
  <si>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</si>
  <si>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</si>
  <si>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</si>
  <si>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</si>
  <si>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</si>
  <si>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</si>
  <si>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</si>
  <si>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</si>
  <si>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</si>
  <si>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</si>
  <si>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</si>
  <si>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</si>
  <si>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</si>
  <si>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</si>
  <si>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</si>
  <si>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</si>
  <si>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</si>
  <si>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</si>
  <si>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</si>
  <si>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</si>
  <si>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</si>
  <si>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</si>
  <si>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</si>
  <si>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</si>
  <si>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</si>
  <si>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</si>
  <si>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</si>
  <si>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</si>
  <si>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</si>
  <si>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</si>
  <si>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</si>
  <si>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</si>
  <si>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</si>
  <si>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</si>
  <si>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</si>
  <si>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</si>
  <si>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</si>
  <si>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</si>
  <si>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</si>
  <si>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</si>
  <si>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</si>
  <si>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</si>
  <si>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</si>
  <si>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</si>
  <si>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</si>
  <si>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</si>
  <si>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</si>
  <si>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</si>
  <si>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</si>
  <si>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</si>
  <si>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</si>
  <si>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</si>
  <si>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</si>
  <si>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</si>
  <si>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</si>
  <si>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</si>
  <si>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</si>
  <si>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</si>
  <si>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</si>
  <si>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</si>
  <si>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</si>
  <si>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</si>
  <si>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</si>
  <si>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</si>
  <si>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</si>
  <si>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</si>
  <si>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</si>
  <si>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</si>
  <si>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</si>
  <si>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</si>
  <si>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</si>
  <si>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</si>
  <si>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</si>
  <si>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</si>
  <si>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</si>
  <si>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</si>
  <si>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</si>
  <si>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</si>
  <si>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</si>
  <si>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</si>
  <si>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</si>
  <si>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</si>
  <si>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</si>
  <si>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</si>
  <si>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</si>
  <si>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</si>
  <si>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</si>
  <si>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</si>
  <si>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</si>
  <si>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</si>
  <si>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</si>
  <si>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</si>
  <si>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</si>
  <si>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</si>
  <si>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</si>
  <si>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</si>
  <si>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</si>
  <si>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</si>
  <si>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</si>
  <si>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</si>
  <si>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</si>
  <si>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</si>
  <si>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</si>
  <si>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</si>
  <si>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</si>
  <si>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</si>
  <si>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</si>
  <si>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</si>
  <si>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</si>
  <si>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</si>
  <si>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</si>
  <si>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</si>
  <si>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</si>
  <si>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</si>
  <si>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</si>
  <si>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</si>
  <si>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</si>
  <si>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</si>
  <si>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</si>
  <si>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</si>
  <si>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</si>
  <si>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</si>
  <si>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</si>
  <si>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</si>
  <si>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</si>
  <si>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</si>
  <si>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</si>
  <si>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</si>
  <si>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</si>
  <si>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</si>
  <si>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</si>
  <si>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</si>
  <si>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</si>
  <si>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</si>
  <si>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</si>
  <si>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</si>
  <si>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</si>
  <si>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</si>
  <si>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</si>
  <si>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</si>
  <si>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</si>
  <si>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</si>
  <si>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</si>
  <si>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</si>
  <si>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</si>
  <si>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</si>
  <si>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</si>
  <si>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</si>
  <si>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</si>
  <si>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</si>
  <si>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</si>
  <si>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</si>
  <si>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</si>
  <si>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</si>
  <si>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</si>
  <si>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</si>
  <si>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</si>
  <si>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</si>
  <si>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</si>
  <si>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</si>
  <si>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</si>
  <si>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</si>
  <si>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</si>
  <si>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</si>
  <si>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</si>
  <si>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</si>
  <si>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</si>
  <si>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</si>
  <si>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</si>
  <si>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</si>
  <si>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</si>
  <si>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</si>
  <si>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</si>
  <si>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</si>
  <si>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</si>
  <si>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</si>
  <si>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</si>
  <si>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</si>
  <si>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</si>
  <si>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</si>
  <si>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</si>
  <si>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</si>
  <si>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</si>
  <si>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</si>
  <si>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</si>
  <si>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</si>
  <si>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</si>
  <si>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</si>
  <si>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</si>
  <si>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</si>
  <si>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</si>
  <si>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</si>
  <si>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</si>
  <si>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</si>
  <si>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</si>
  <si>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</si>
  <si>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</si>
  <si>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</si>
  <si>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</si>
  <si>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</si>
  <si>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</si>
  <si>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</si>
  <si>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</si>
  <si>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</si>
  <si>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</si>
  <si>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</si>
  <si>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</si>
  <si>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</si>
  <si>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</si>
  <si>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</si>
  <si>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</si>
  <si>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</si>
  <si>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</si>
  <si>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</si>
  <si>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</si>
  <si>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</si>
  <si>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</si>
  <si>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</si>
  <si>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</si>
  <si>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</si>
  <si>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</si>
  <si>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</si>
  <si>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</si>
  <si>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</si>
  <si>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</si>
  <si>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</si>
  <si>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</si>
  <si>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</si>
  <si>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</si>
  <si>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</si>
  <si>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</si>
  <si>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</si>
  <si>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</si>
  <si>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</si>
  <si>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</si>
  <si>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</si>
  <si>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</si>
  <si>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</si>
  <si>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</si>
  <si>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</si>
  <si>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</si>
  <si>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</si>
  <si>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</si>
  <si>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</si>
  <si>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</si>
  <si>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</si>
  <si>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</si>
  <si>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</si>
  <si>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</si>
  <si>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</si>
  <si>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</si>
  <si>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</si>
  <si>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</si>
  <si>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</si>
  <si>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</si>
  <si>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</si>
  <si>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</si>
  <si>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</si>
  <si>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</si>
  <si>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</si>
  <si>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</si>
  <si>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</si>
  <si>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</si>
  <si>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</si>
  <si>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</si>
  <si>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</si>
  <si>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</si>
  <si>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</si>
  <si>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</si>
  <si>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</si>
  <si>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</si>
  <si>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</si>
  <si>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</si>
  <si>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</si>
  <si>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</si>
  <si>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</si>
  <si>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</si>
  <si>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</si>
  <si>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</si>
  <si>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</si>
  <si>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</si>
  <si>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</si>
  <si>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</si>
  <si>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</si>
  <si>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</si>
  <si>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</si>
  <si>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</si>
  <si>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</si>
  <si>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</si>
  <si>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</si>
  <si>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</si>
  <si>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</si>
  <si>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</si>
  <si>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</si>
  <si>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</si>
  <si>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</si>
  <si>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</si>
  <si>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</si>
  <si>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</si>
  <si>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</si>
  <si>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</si>
  <si>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</si>
  <si>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</si>
  <si>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</si>
  <si>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</si>
  <si>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</si>
  <si>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</si>
  <si>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</si>
  <si>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</si>
  <si>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</si>
  <si>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</si>
  <si>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</si>
  <si>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</si>
  <si>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</si>
  <si>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</si>
  <si>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</si>
  <si>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</si>
  <si>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</si>
  <si>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</si>
  <si>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</si>
  <si>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</si>
  <si>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</si>
  <si>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</si>
  <si>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</si>
  <si>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</si>
  <si>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</si>
  <si>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</si>
  <si>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</si>
  <si>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</si>
  <si>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</si>
  <si>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</si>
  <si>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</si>
  <si>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</si>
  <si>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</si>
  <si>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</si>
  <si>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</si>
  <si>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</si>
  <si>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</si>
  <si>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</si>
  <si>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</si>
  <si>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</si>
  <si>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</si>
  <si>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</si>
  <si>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</si>
  <si>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</si>
  <si>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</si>
  <si>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</si>
  <si>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</si>
  <si>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</si>
  <si>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</si>
  <si>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</si>
  <si>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</si>
  <si>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</si>
  <si>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</si>
  <si>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</si>
  <si>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</si>
  <si>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</si>
  <si>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</si>
  <si>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</si>
  <si>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</si>
  <si>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</si>
  <si>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</si>
  <si>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</si>
  <si>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</si>
  <si>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</si>
  <si>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</si>
  <si>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</si>
  <si>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</si>
  <si>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</si>
  <si>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</si>
  <si>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</si>
  <si>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</si>
  <si>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</si>
  <si>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</si>
  <si>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</si>
  <si>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</si>
  <si>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</si>
  <si>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</si>
  <si>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</si>
  <si>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</si>
  <si>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</si>
  <si>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</si>
  <si>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</si>
  <si>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</si>
  <si>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</si>
  <si>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</si>
  <si>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</si>
  <si>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</si>
  <si>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</si>
  <si>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</si>
  <si>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</si>
  <si>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</si>
  <si>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</si>
  <si>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</si>
  <si>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</si>
  <si>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</si>
  <si>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</si>
  <si>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</si>
  <si>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</si>
  <si>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</si>
  <si>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</si>
  <si>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</si>
  <si>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</si>
  <si>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</si>
  <si>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</si>
  <si>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</si>
  <si>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</si>
  <si>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</si>
  <si>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</si>
  <si>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</si>
  <si>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</si>
  <si>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</si>
  <si>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</si>
  <si>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</si>
  <si>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</si>
  <si>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</si>
  <si>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</si>
  <si>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</si>
  <si>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</si>
  <si>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</si>
  <si>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</si>
  <si>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</si>
  <si>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</si>
  <si>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</si>
  <si>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</si>
  <si>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</si>
  <si>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</si>
  <si>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</si>
  <si>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</si>
  <si>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</si>
  <si>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</si>
  <si>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</si>
  <si>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</si>
  <si>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</si>
  <si>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</si>
  <si>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</si>
  <si>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</si>
  <si>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</si>
  <si>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</si>
  <si>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</si>
  <si>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</si>
  <si>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</si>
  <si>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</si>
  <si>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</si>
  <si>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</si>
  <si>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</si>
  <si>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</si>
  <si>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</si>
  <si>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</si>
  <si>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</si>
  <si>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</si>
  <si>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</si>
  <si>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</si>
  <si>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</si>
  <si>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</si>
  <si>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</si>
  <si>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</si>
  <si>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</si>
  <si>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</si>
  <si>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</si>
  <si>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</si>
  <si>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</si>
  <si>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</si>
  <si>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</si>
  <si>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</si>
  <si>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</si>
  <si>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</si>
  <si>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</si>
  <si>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</si>
  <si>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</si>
  <si>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</si>
  <si>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</si>
  <si>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</si>
  <si>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</si>
  <si>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</si>
  <si>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</si>
  <si>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</si>
  <si>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</si>
  <si>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</si>
  <si>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</si>
  <si>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</si>
  <si>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</si>
  <si>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</si>
  <si>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</si>
  <si>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</si>
  <si>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</si>
  <si>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</si>
  <si>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</si>
  <si>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</si>
  <si>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</si>
  <si>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</si>
  <si>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</si>
  <si>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</si>
  <si>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</si>
  <si>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</si>
  <si>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</si>
  <si>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</si>
  <si>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</si>
  <si>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</si>
  <si>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</si>
  <si>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</si>
  <si>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</si>
  <si>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</si>
  <si>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</si>
  <si>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</si>
  <si>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</si>
  <si>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</si>
  <si>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</si>
  <si>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</si>
  <si>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</si>
  <si>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</si>
  <si>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</si>
  <si>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</si>
  <si>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</si>
  <si>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</si>
  <si>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</si>
  <si>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</si>
  <si>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</si>
  <si>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</si>
  <si>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</si>
  <si>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</si>
  <si>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</si>
  <si>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</si>
  <si>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</si>
  <si>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</si>
  <si>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</si>
  <si>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</si>
  <si>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</si>
  <si>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</si>
  <si>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</si>
  <si>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</si>
  <si>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</si>
  <si>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</si>
  <si>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</si>
  <si>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</si>
  <si>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</si>
  <si>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</si>
  <si>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</si>
  <si>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</si>
  <si>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</si>
  <si>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</si>
  <si>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</si>
  <si>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</si>
  <si>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</si>
  <si>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</si>
  <si>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</si>
  <si>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</si>
  <si>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</si>
  <si>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</si>
  <si>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</si>
  <si>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</si>
  <si>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</si>
  <si>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</si>
  <si>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</si>
  <si>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</si>
  <si>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</si>
  <si>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</si>
  <si>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</si>
  <si>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</si>
  <si>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</si>
  <si>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</si>
  <si>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</si>
  <si>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</si>
  <si>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</si>
  <si>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</si>
  <si>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</si>
  <si>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</si>
  <si>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</si>
  <si>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</si>
  <si>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</si>
  <si>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</si>
  <si>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</si>
  <si>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</si>
  <si>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</si>
  <si>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</si>
  <si>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</si>
  <si>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</si>
  <si>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</si>
  <si>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</si>
  <si>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</si>
  <si>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</si>
  <si>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</si>
  <si>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</si>
  <si>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</si>
  <si>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</si>
  <si>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</si>
  <si>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</si>
  <si>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</si>
  <si>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</si>
  <si>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</si>
  <si>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</si>
  <si>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</si>
  <si>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</si>
  <si>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</si>
  <si>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</si>
  <si>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</si>
  <si>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</si>
  <si>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</si>
  <si>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</si>
  <si>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</si>
  <si>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</si>
  <si>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</si>
  <si>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</si>
  <si>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</si>
  <si>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</si>
  <si>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</si>
  <si>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</si>
  <si>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</si>
  <si>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</si>
  <si>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</si>
  <si>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</si>
  <si>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</si>
  <si>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</si>
  <si>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</si>
  <si>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</si>
  <si>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</si>
  <si>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</si>
  <si>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</si>
  <si>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</si>
  <si>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</si>
  <si>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</si>
  <si>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</si>
  <si>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</si>
  <si>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</si>
  <si>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</si>
  <si>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</si>
  <si>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</si>
  <si>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</si>
  <si>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</si>
  <si>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</si>
  <si>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</si>
  <si>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</si>
  <si>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</si>
  <si>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</si>
  <si>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</si>
  <si>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</si>
  <si>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</si>
  <si>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</si>
  <si>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</si>
  <si>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</si>
  <si>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</si>
  <si>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</si>
  <si>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</si>
  <si>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</si>
  <si>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</si>
  <si>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</si>
  <si>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</si>
  <si>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</si>
  <si>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</si>
  <si>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</si>
  <si>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</si>
  <si>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</si>
  <si>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</si>
  <si>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</si>
  <si>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</si>
  <si>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</si>
  <si>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</si>
  <si>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</si>
  <si>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</si>
  <si>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</si>
  <si>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</si>
  <si>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</si>
  <si>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</si>
  <si>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</si>
  <si>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</si>
  <si>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</si>
  <si>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</si>
  <si>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</si>
  <si>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</si>
  <si>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</si>
  <si>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</si>
  <si>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</si>
  <si>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</si>
  <si>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</si>
  <si>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</si>
  <si>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</si>
  <si>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</si>
  <si>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</si>
  <si>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</si>
  <si>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</si>
  <si>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</si>
  <si>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</si>
  <si>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</si>
  <si>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</si>
  <si>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</si>
  <si>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</si>
  <si>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</si>
  <si>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</si>
  <si>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</si>
  <si>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</si>
  <si>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</si>
  <si>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</si>
  <si>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</si>
  <si>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</si>
  <si>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</si>
  <si>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</si>
  <si>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</si>
  <si>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</si>
  <si>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</si>
  <si>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</si>
  <si>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</si>
  <si>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</si>
  <si>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</si>
  <si>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</si>
  <si>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</si>
  <si>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</si>
  <si>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</si>
  <si>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</si>
  <si>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</si>
  <si>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</si>
  <si>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</si>
  <si>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</si>
  <si>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</si>
  <si>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</si>
  <si>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</si>
  <si>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</si>
  <si>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</si>
  <si>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</si>
  <si>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</si>
  <si>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</si>
  <si>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</si>
  <si>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</si>
  <si>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</si>
  <si>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</si>
  <si>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</si>
  <si>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</si>
  <si>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</si>
  <si>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</si>
  <si>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</si>
  <si>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</si>
  <si>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</si>
  <si>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</si>
  <si>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</si>
  <si>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</si>
  <si>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</si>
  <si>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</si>
  <si>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</si>
  <si>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</si>
  <si>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</si>
  <si>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</si>
  <si>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</si>
  <si>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</si>
  <si>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</si>
  <si>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</si>
  <si>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</si>
  <si>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</si>
  <si>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</si>
  <si>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</si>
  <si>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</si>
  <si>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</si>
  <si>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</si>
  <si>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</si>
  <si>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</si>
  <si>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</si>
  <si>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</si>
  <si>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</si>
  <si>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</si>
  <si>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</si>
  <si>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</si>
  <si>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</si>
  <si>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</si>
  <si>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</si>
  <si>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</si>
  <si>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</si>
  <si>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</si>
  <si>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</si>
  <si>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</si>
  <si>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</si>
  <si>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</si>
  <si>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</si>
  <si>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</si>
  <si>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</si>
  <si>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</si>
  <si>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</si>
  <si>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</si>
  <si>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</si>
  <si>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</si>
  <si>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</si>
  <si>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</si>
  <si>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</si>
  <si>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</si>
  <si>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</si>
  <si>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</si>
  <si>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</si>
  <si>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</si>
  <si>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</si>
  <si>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</si>
  <si>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</si>
  <si>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</si>
  <si>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</si>
  <si>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</si>
  <si>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</si>
  <si>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</si>
  <si>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</si>
  <si>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</si>
  <si>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</si>
  <si>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</si>
  <si>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</si>
  <si>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</si>
  <si>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</si>
  <si>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</si>
  <si>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</si>
  <si>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</si>
  <si>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</si>
  <si>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</si>
  <si>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</si>
  <si>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</si>
  <si>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</si>
  <si>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</si>
  <si>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</si>
  <si>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</si>
  <si>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</si>
  <si>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</si>
  <si>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</si>
  <si>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</si>
  <si>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</si>
  <si>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</si>
  <si>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</si>
  <si>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</si>
  <si>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</si>
  <si>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</si>
  <si>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</si>
  <si>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</si>
  <si>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</si>
  <si>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</si>
  <si>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</si>
  <si>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</si>
  <si>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</si>
  <si>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</si>
  <si>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</si>
  <si>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</si>
  <si>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</si>
  <si>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</si>
  <si>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</si>
  <si>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</si>
  <si>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</si>
  <si>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</si>
  <si>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</si>
  <si>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</si>
  <si>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</si>
  <si>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</si>
  <si>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</si>
  <si>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</si>
  <si>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</si>
  <si>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</si>
  <si>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</si>
  <si>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</si>
  <si>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</si>
  <si>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</si>
  <si>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</si>
  <si>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</si>
  <si>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</si>
  <si>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</si>
  <si>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</si>
  <si>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</si>
  <si>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</si>
  <si>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</si>
  <si>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</si>
  <si>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</si>
  <si>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</si>
  <si>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</si>
  <si>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</si>
  <si>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</si>
  <si>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</si>
  <si>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</si>
  <si>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</si>
  <si>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</si>
  <si>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</si>
  <si>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</si>
  <si>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</si>
  <si>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</si>
  <si>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</si>
  <si>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</si>
  <si>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</si>
  <si>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</si>
  <si>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</si>
  <si>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</si>
  <si>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</si>
  <si>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</si>
  <si>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</si>
  <si>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</si>
  <si>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</si>
  <si>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</si>
  <si>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</si>
  <si>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</si>
  <si>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</si>
  <si>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</si>
  <si>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</si>
  <si>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</si>
  <si>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</si>
  <si>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</si>
  <si>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</si>
  <si>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</si>
  <si>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</si>
  <si>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</si>
  <si>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</si>
  <si>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</si>
  <si>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</si>
  <si>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</si>
  <si>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</si>
  <si>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</si>
  <si>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</si>
  <si>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</si>
  <si>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</si>
  <si>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</si>
  <si>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</si>
  <si>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</si>
  <si>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</si>
  <si>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</si>
  <si>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</si>
  <si>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</si>
  <si>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</si>
  <si>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</si>
  <si>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</si>
  <si>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</si>
  <si>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</si>
  <si>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</si>
  <si>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</si>
  <si>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</si>
  <si>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</si>
  <si>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</si>
  <si>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</si>
  <si>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</si>
  <si>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</si>
  <si>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</si>
  <si>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</si>
  <si>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</si>
  <si>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</si>
  <si>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</si>
  <si>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</si>
  <si>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</si>
  <si>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</si>
  <si>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</si>
  <si>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</si>
  <si>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</si>
  <si>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</si>
  <si>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</si>
  <si>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</si>
  <si>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</si>
  <si>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</si>
  <si>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</si>
  <si>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</si>
  <si>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</si>
  <si>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</si>
  <si>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</si>
  <si>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</si>
  <si>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</si>
  <si>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</si>
  <si>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</si>
  <si>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</si>
  <si>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</si>
  <si>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</si>
  <si>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</si>
  <si>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</si>
  <si>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</si>
  <si>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</si>
  <si>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</si>
  <si>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</si>
  <si>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</si>
  <si>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</si>
  <si>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</si>
  <si>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</si>
  <si>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</si>
  <si>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</si>
  <si>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</si>
  <si>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</si>
  <si>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</si>
  <si>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</si>
  <si>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</si>
  <si>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</si>
  <si>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</si>
  <si>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</si>
  <si>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</si>
  <si>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</si>
  <si>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</si>
  <si>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</si>
  <si>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</si>
  <si>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</si>
  <si>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</si>
  <si>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</si>
  <si>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</si>
  <si>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</si>
  <si>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</si>
  <si>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</si>
  <si>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</si>
  <si>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</si>
  <si>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</si>
  <si>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</si>
  <si>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</si>
  <si>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</si>
  <si>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</si>
  <si>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</si>
  <si>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</si>
  <si>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</si>
  <si>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</si>
  <si>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</si>
  <si>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</si>
  <si>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</si>
  <si>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</si>
  <si>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</si>
  <si>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</si>
  <si>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</si>
  <si>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</si>
  <si>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</si>
  <si>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</si>
  <si>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</si>
  <si>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</si>
  <si>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</si>
  <si>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</si>
  <si>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</si>
  <si>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</si>
  <si>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</si>
  <si>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</si>
  <si>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</si>
  <si>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</si>
  <si>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</si>
  <si>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</si>
  <si>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</si>
  <si>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</si>
  <si>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</si>
  <si>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</si>
  <si>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</si>
  <si>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</si>
  <si>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</si>
  <si>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</si>
  <si>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</si>
  <si>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</si>
  <si>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</si>
  <si>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</si>
  <si>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</si>
  <si>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</si>
  <si>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</si>
  <si>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</si>
  <si>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</si>
  <si>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</si>
  <si>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</si>
  <si>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</si>
  <si>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</si>
  <si>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</si>
  <si>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</si>
  <si>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</si>
  <si>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</si>
  <si>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</si>
  <si>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</si>
  <si>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</si>
  <si>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</si>
  <si>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</si>
  <si>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</si>
  <si>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</si>
  <si>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</si>
  <si>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</si>
  <si>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</si>
  <si>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</si>
  <si>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</si>
  <si>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</si>
  <si>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</si>
  <si>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</si>
  <si>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</si>
  <si>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</si>
  <si>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</si>
  <si>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</si>
  <si>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</si>
  <si>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</si>
  <si>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</si>
  <si>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</si>
  <si>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</si>
  <si>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</si>
  <si>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</si>
  <si>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</si>
  <si>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</si>
  <si>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</si>
  <si>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</si>
  <si>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</si>
  <si>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</si>
  <si>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</si>
  <si>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</si>
  <si>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</si>
  <si>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</si>
  <si>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</si>
  <si>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</si>
  <si>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</si>
  <si>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</si>
  <si>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</si>
  <si>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</si>
  <si>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</si>
  <si>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</si>
  <si>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</si>
  <si>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</si>
  <si>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</si>
  <si>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</si>
  <si>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</si>
  <si>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</si>
  <si>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</si>
  <si>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</si>
  <si>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</si>
  <si>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</si>
  <si>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</si>
  <si>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</si>
  <si>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</si>
  <si>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</si>
  <si>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</si>
  <si>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</si>
  <si>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</si>
  <si>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</si>
  <si>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</si>
  <si>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</si>
  <si>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</si>
  <si>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</si>
  <si>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</si>
  <si>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</si>
  <si>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</si>
  <si>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</si>
  <si>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</si>
  <si>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</si>
  <si>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</si>
  <si>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</si>
  <si>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</si>
  <si>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</si>
  <si>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</si>
  <si>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</si>
  <si>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</si>
  <si>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</si>
  <si>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</si>
  <si>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</si>
  <si>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</si>
  <si>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</si>
  <si>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</si>
  <si>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</si>
  <si>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</si>
  <si>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</si>
  <si>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</si>
  <si>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</si>
  <si>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</si>
  <si>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</si>
  <si>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</si>
  <si>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</si>
  <si>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</si>
  <si>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</si>
  <si>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</si>
  <si>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</si>
  <si>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</si>
  <si>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</si>
  <si>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</si>
  <si>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</si>
  <si>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</si>
  <si>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</si>
  <si>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</si>
  <si>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</si>
  <si>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</si>
  <si>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</si>
  <si>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</si>
  <si>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</si>
  <si>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</si>
  <si>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</si>
  <si>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</si>
  <si>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</si>
  <si>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</si>
  <si>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</si>
  <si>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</si>
  <si>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</si>
  <si>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</si>
  <si>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</si>
  <si>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</si>
  <si>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</si>
  <si>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</si>
  <si>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</si>
  <si>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</si>
  <si>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</si>
  <si>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</si>
  <si>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</si>
  <si>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</si>
  <si>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</si>
  <si>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</si>
  <si>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</si>
  <si>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</si>
  <si>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</si>
  <si>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</si>
  <si>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</si>
  <si>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</si>
  <si>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</si>
  <si>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</si>
  <si>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</si>
  <si>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</si>
  <si>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</si>
  <si>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</si>
  <si>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</si>
  <si>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</si>
  <si>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</si>
  <si>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</si>
  <si>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</si>
  <si>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</si>
  <si>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</si>
  <si>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</si>
  <si>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</si>
  <si>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</si>
  <si>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</si>
  <si>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</si>
  <si>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</si>
  <si>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</si>
  <si>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</si>
  <si>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</si>
  <si>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</si>
  <si>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</si>
  <si>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</si>
  <si>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</si>
  <si>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</si>
  <si>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</si>
  <si>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</si>
  <si>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</si>
  <si>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</si>
  <si>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</si>
  <si>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</si>
  <si>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</si>
  <si>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</si>
  <si>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</si>
  <si>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</si>
  <si>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</si>
  <si>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</si>
  <si>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</si>
  <si>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</si>
  <si>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</si>
  <si>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</si>
  <si>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</si>
  <si>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</si>
  <si>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</si>
  <si>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</si>
  <si>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</si>
  <si>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</si>
  <si>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</si>
  <si>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</si>
  <si>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</si>
  <si>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</si>
  <si>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</si>
  <si>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</si>
  <si>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</si>
  <si>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</si>
  <si>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</si>
  <si>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</si>
  <si>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</si>
  <si>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</si>
  <si>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</si>
  <si>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</si>
  <si>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</si>
  <si>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</si>
  <si>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</si>
  <si>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</si>
  <si>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</si>
  <si>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</si>
  <si>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</si>
  <si>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</si>
  <si>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</si>
  <si>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</si>
  <si>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</si>
  <si>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</si>
  <si>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</si>
  <si>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</si>
  <si>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</si>
  <si>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</si>
  <si>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</si>
  <si>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</si>
  <si>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</si>
  <si>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</si>
  <si>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</si>
  <si>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</si>
  <si>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</si>
  <si>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</si>
  <si>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</si>
  <si>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</si>
  <si>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</si>
  <si>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</si>
  <si>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</si>
  <si>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</si>
  <si>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</si>
  <si>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</si>
  <si>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</si>
  <si>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</si>
  <si>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</si>
  <si>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</si>
  <si>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</si>
  <si>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</si>
  <si>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</si>
  <si>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</si>
  <si>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</si>
  <si>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</si>
  <si>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</si>
  <si>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</si>
  <si>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</si>
  <si>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</si>
  <si>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</si>
  <si>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</si>
  <si>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</si>
  <si>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</si>
  <si>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</si>
  <si>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</si>
  <si>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</si>
  <si>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</si>
  <si>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</si>
  <si>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</si>
  <si>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</si>
  <si>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</si>
  <si>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</si>
  <si>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</si>
  <si>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</si>
  <si>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</si>
  <si>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</si>
  <si>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</si>
  <si>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</si>
  <si>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</si>
  <si>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</si>
  <si>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</si>
  <si>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</si>
  <si>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</si>
  <si>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</si>
  <si>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</si>
  <si>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</si>
  <si>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</si>
  <si>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</si>
  <si>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</si>
  <si>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</si>
  <si>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</si>
  <si>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</si>
  <si>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</si>
  <si>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</si>
  <si>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</si>
  <si>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</si>
  <si>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</si>
  <si>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</si>
  <si>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</si>
  <si>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</si>
  <si>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</si>
  <si>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</si>
  <si>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</si>
  <si>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</si>
  <si>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</si>
  <si>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</si>
  <si>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</si>
  <si>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</si>
  <si>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</si>
  <si>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</si>
  <si>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</si>
  <si>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</si>
  <si>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</si>
  <si>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</si>
  <si>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</si>
  <si>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</si>
  <si>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</si>
  <si>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</si>
  <si>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</si>
  <si>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</si>
  <si>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</si>
  <si>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</si>
  <si>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</si>
  <si>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</si>
  <si>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</si>
  <si>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</si>
  <si>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</si>
  <si>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</si>
  <si>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</si>
  <si>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</si>
  <si>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</si>
  <si>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</si>
  <si>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</si>
  <si>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</si>
  <si>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</si>
  <si>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</si>
  <si>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</si>
  <si>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</si>
  <si>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</si>
  <si>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</si>
  <si>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</si>
  <si>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</si>
  <si>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</si>
  <si>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</si>
  <si>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</si>
  <si>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</si>
  <si>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</si>
  <si>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</si>
  <si>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</si>
  <si>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</si>
  <si>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</si>
  <si>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</si>
  <si>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</si>
  <si>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</si>
  <si>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</si>
  <si>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</si>
  <si>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</si>
  <si>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</si>
  <si>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</si>
  <si>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</si>
  <si>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</si>
  <si>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</si>
  <si>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</si>
  <si>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</si>
  <si>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</si>
  <si>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</si>
  <si>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</si>
  <si>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</si>
  <si>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</si>
  <si>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</si>
  <si>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</si>
  <si>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</si>
  <si>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</si>
  <si>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</si>
  <si>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</si>
  <si>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</si>
  <si>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</si>
  <si>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</si>
  <si>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</si>
  <si>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</si>
  <si>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</si>
  <si>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</si>
  <si>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</si>
  <si>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</si>
  <si>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</si>
  <si>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</si>
  <si>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</si>
  <si>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</si>
  <si>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</si>
  <si>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</si>
  <si>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</si>
  <si>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</si>
  <si>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</si>
  <si>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</si>
  <si>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</si>
  <si>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</si>
  <si>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</si>
  <si>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</si>
  <si>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</si>
  <si>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</si>
  <si>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</si>
  <si>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</si>
  <si>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</si>
  <si>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</si>
  <si>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</si>
  <si>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</si>
  <si>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</si>
  <si>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</si>
  <si>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</si>
  <si>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</si>
  <si>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</si>
  <si>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</si>
  <si>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</si>
  <si>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</si>
  <si>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</si>
  <si>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</si>
  <si>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</si>
  <si>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</si>
  <si>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</si>
  <si>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</si>
  <si>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</si>
  <si>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</si>
  <si>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</si>
  <si>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</si>
  <si>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</si>
  <si>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</si>
  <si>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</si>
  <si>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</si>
  <si>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</si>
  <si>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</si>
  <si>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</si>
  <si>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</si>
  <si>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</si>
  <si>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</si>
  <si>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</si>
  <si>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</si>
  <si>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</si>
  <si>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</si>
  <si>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</si>
  <si>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</si>
  <si>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</si>
  <si>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</si>
  <si>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</si>
  <si>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</si>
  <si>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</si>
  <si>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</si>
  <si>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</si>
  <si>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</si>
  <si>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</si>
  <si>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</si>
  <si>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</si>
  <si>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</si>
  <si>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</si>
  <si>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</si>
  <si>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</si>
  <si>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</si>
  <si>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</si>
  <si>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</si>
  <si>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</si>
  <si>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</si>
  <si>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</si>
  <si>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</si>
  <si>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</si>
  <si>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</si>
  <si>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</si>
  <si>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</si>
  <si>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</si>
  <si>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</si>
  <si>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</si>
  <si>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</si>
  <si>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</si>
  <si>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</si>
  <si>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</si>
  <si>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</si>
  <si>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</si>
  <si>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</si>
  <si>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</si>
  <si>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</si>
  <si>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</si>
  <si>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</si>
  <si>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</si>
  <si>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</si>
  <si>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</si>
  <si>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</si>
  <si>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</si>
  <si>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</si>
  <si>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</si>
  <si>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</si>
  <si>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</si>
  <si>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</si>
  <si>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</si>
  <si>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</si>
  <si>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</si>
  <si>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</si>
  <si>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</si>
  <si>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</si>
  <si>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</si>
  <si>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</si>
  <si>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</si>
  <si>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</si>
  <si>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</si>
  <si>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</si>
  <si>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</si>
  <si>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</si>
  <si>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</si>
  <si>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</si>
  <si>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</si>
  <si>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</si>
  <si>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</si>
  <si>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</si>
  <si>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</si>
  <si>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</si>
  <si>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</si>
  <si>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</si>
  <si>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</si>
  <si>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</si>
  <si>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</si>
  <si>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</si>
  <si>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</si>
  <si>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</si>
  <si>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</si>
  <si>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</si>
  <si>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</si>
  <si>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</si>
  <si>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</si>
  <si>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</si>
  <si>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</si>
  <si>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</si>
  <si>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</si>
  <si>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</si>
  <si>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</si>
  <si>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</si>
  <si>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</si>
  <si>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</si>
  <si>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</si>
  <si>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</si>
  <si>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</si>
  <si>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</si>
  <si>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</si>
  <si>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</si>
  <si>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</si>
  <si>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</si>
  <si>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</si>
  <si>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</si>
  <si>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</si>
  <si>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</si>
  <si>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</si>
  <si>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</si>
  <si>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</si>
  <si>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</si>
  <si>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</si>
  <si>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</si>
  <si>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</si>
  <si>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</si>
  <si>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</si>
  <si>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</si>
  <si>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</si>
  <si>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</si>
  <si>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</si>
  <si>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</si>
  <si>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</si>
  <si>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</si>
  <si>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</si>
  <si>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</si>
  <si>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</si>
  <si>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</si>
  <si>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</si>
  <si>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</si>
  <si>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</si>
  <si>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</si>
  <si>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</si>
  <si>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</si>
  <si>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</si>
  <si>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</si>
  <si>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</si>
  <si>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</si>
  <si>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</si>
  <si>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</si>
  <si>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</si>
  <si>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</si>
  <si>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</si>
  <si>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</si>
  <si>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</si>
  <si>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</si>
  <si>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</si>
  <si>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</si>
  <si>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</si>
  <si>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</si>
  <si>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</si>
  <si>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</si>
  <si>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</si>
  <si>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</si>
  <si>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</si>
  <si>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</si>
  <si>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</si>
  <si>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</si>
  <si>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</si>
  <si>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</si>
  <si>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</si>
  <si>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</si>
  <si>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</si>
  <si>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</si>
  <si>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</si>
  <si>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</si>
  <si>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</si>
  <si>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</si>
  <si>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</si>
  <si>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</si>
  <si>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</si>
  <si>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</si>
  <si>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</si>
  <si>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</si>
  <si>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</si>
  <si>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</si>
  <si>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</si>
  <si>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</si>
  <si>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</si>
  <si>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</si>
  <si>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</si>
  <si>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</si>
  <si>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</si>
  <si>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</si>
  <si>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</si>
  <si>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</si>
  <si>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</si>
  <si>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</si>
  <si>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</si>
  <si>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</si>
  <si>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</si>
  <si>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</si>
  <si>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</si>
  <si>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</si>
  <si>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</si>
  <si>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</si>
  <si>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</si>
  <si>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</si>
  <si>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</si>
  <si>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</si>
  <si>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</si>
  <si>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</si>
  <si>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</si>
  <si>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</si>
  <si>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</si>
  <si>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</si>
  <si>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</si>
  <si>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</si>
  <si>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</si>
  <si>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</si>
  <si>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</si>
  <si>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</si>
  <si>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</si>
  <si>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</si>
  <si>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</si>
  <si>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</si>
  <si>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</si>
  <si>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</si>
  <si>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</si>
  <si>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</si>
  <si>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</si>
  <si>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</si>
  <si>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</si>
  <si>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</si>
  <si>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</si>
  <si>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</si>
  <si>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</si>
  <si>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</si>
  <si>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</si>
  <si>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</si>
  <si>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</si>
  <si>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</si>
  <si>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</si>
  <si>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</si>
  <si>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</si>
  <si>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</si>
  <si>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</si>
  <si>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</si>
  <si>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</si>
  <si>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</si>
  <si>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</si>
  <si>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</si>
  <si>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</si>
  <si>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</si>
  <si>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</si>
  <si>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</si>
  <si>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</si>
  <si>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</si>
  <si>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</si>
  <si>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</si>
  <si>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</si>
  <si>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</si>
  <si>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</si>
  <si>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</si>
  <si>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</si>
  <si>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</si>
  <si>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</si>
  <si>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</si>
  <si>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</si>
  <si>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</si>
  <si>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</si>
  <si>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</si>
  <si>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</si>
  <si>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</si>
  <si>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</si>
  <si>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</si>
  <si>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</si>
  <si>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</si>
  <si>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</si>
  <si>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</si>
  <si>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</si>
  <si>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</si>
  <si>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</si>
  <si>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</si>
  <si>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</si>
  <si>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</si>
  <si>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</si>
  <si>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</si>
  <si>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</si>
  <si>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</si>
  <si>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</si>
  <si>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</si>
  <si>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</si>
  <si>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</si>
  <si>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</si>
  <si>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</si>
  <si>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</si>
  <si>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</si>
  <si>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</si>
  <si>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</si>
  <si>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</si>
  <si>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</si>
  <si>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</si>
  <si>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</si>
  <si>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</si>
  <si>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</si>
  <si>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</si>
  <si>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</si>
  <si>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</si>
  <si>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</si>
  <si>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</si>
  <si>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</si>
  <si>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</si>
  <si>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</si>
  <si>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</si>
  <si>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</si>
  <si>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</si>
  <si>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</si>
  <si>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</si>
  <si>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</si>
  <si>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</si>
  <si>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</si>
  <si>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</si>
  <si>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</si>
  <si>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</si>
  <si>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</si>
  <si>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</si>
  <si>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</si>
  <si>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</si>
  <si>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</si>
  <si>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</si>
  <si>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</si>
  <si>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</si>
  <si>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</si>
  <si>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</si>
  <si>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</si>
  <si>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</si>
  <si>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</si>
  <si>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</si>
  <si>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</si>
  <si>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</si>
  <si>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</si>
  <si>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</si>
  <si>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</si>
  <si>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</si>
  <si>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</si>
  <si>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</si>
  <si>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</si>
  <si>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</si>
  <si>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</si>
  <si>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</si>
  <si>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</si>
  <si>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</si>
  <si>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</si>
  <si>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</si>
  <si>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</si>
  <si>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</si>
  <si>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</si>
  <si>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</si>
  <si>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</si>
  <si>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</si>
  <si>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</si>
  <si>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</si>
  <si>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</si>
  <si>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</si>
  <si>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</si>
  <si>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</si>
  <si>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</si>
  <si>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</si>
  <si>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</si>
  <si>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</si>
  <si>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</si>
  <si>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</si>
  <si>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</si>
  <si>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</si>
  <si>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</si>
  <si>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</si>
  <si>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</si>
  <si>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</si>
  <si>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</si>
  <si>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</si>
  <si>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</si>
  <si>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</si>
  <si>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</si>
  <si>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</si>
  <si>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</si>
  <si>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</si>
  <si>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</si>
  <si>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</si>
  <si>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</si>
  <si>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</si>
  <si>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</si>
  <si>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</si>
  <si>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</si>
  <si>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</si>
  <si>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</si>
  <si>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</si>
  <si>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</si>
  <si>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</si>
  <si>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</si>
  <si>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</si>
  <si>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</si>
  <si>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</si>
  <si>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</si>
  <si>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</si>
  <si>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</si>
  <si>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</si>
  <si>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</si>
  <si>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</si>
  <si>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</si>
  <si>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</si>
  <si>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</si>
  <si>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</si>
  <si>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</si>
  <si>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</si>
  <si>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</si>
  <si>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</si>
  <si>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</si>
  <si>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</si>
  <si>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</si>
  <si>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</si>
  <si>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</si>
  <si>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</si>
  <si>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</si>
  <si>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</si>
  <si>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</si>
  <si>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</si>
  <si>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</si>
  <si>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</si>
  <si>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</si>
  <si>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</si>
  <si>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</si>
  <si>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</si>
  <si>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</si>
  <si>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</si>
  <si>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</si>
  <si>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</si>
  <si>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</si>
  <si>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</si>
  <si>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</si>
  <si>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</si>
  <si>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</si>
  <si>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</si>
  <si>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</si>
  <si>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</si>
  <si>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</si>
  <si>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</si>
  <si>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</si>
  <si>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</si>
  <si>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</si>
  <si>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</si>
  <si>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</si>
  <si>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</si>
  <si>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</si>
  <si>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</si>
  <si>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</si>
  <si>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</si>
  <si>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</si>
  <si>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</si>
  <si>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</si>
  <si>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</si>
  <si>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</si>
  <si>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</si>
  <si>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</si>
  <si>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</si>
  <si>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</si>
  <si>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</si>
  <si>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</si>
  <si>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</si>
  <si>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</si>
  <si>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</si>
  <si>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</si>
  <si>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</si>
  <si>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</si>
  <si>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</si>
  <si>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</si>
  <si>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</si>
  <si>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</si>
  <si>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</si>
  <si>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</si>
  <si>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</si>
  <si>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</si>
  <si>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</si>
  <si>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</si>
  <si>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</si>
  <si>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</si>
  <si>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</si>
  <si>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</si>
  <si>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</si>
  <si>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</si>
  <si>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</si>
  <si>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</si>
  <si>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</si>
  <si>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</si>
  <si>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</si>
  <si>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</si>
  <si>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</si>
  <si>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</si>
  <si>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</si>
  <si>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</si>
  <si>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</si>
  <si>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</si>
  <si>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</si>
  <si>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</si>
  <si>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</si>
  <si>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</si>
  <si>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</si>
  <si>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</si>
  <si>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</si>
  <si>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</si>
  <si>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</si>
  <si>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</si>
  <si>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</si>
  <si>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</si>
  <si>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</si>
  <si>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</si>
  <si>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</si>
  <si>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</si>
  <si>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</si>
  <si>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</si>
  <si>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</si>
  <si>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</si>
  <si>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</si>
  <si>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</si>
  <si>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</si>
  <si>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</si>
  <si>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</si>
  <si>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</si>
  <si>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</si>
  <si>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</si>
  <si>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</si>
  <si>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</si>
  <si>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</si>
  <si>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</si>
  <si>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</si>
  <si>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</si>
  <si>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</si>
  <si>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</si>
  <si>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</si>
  <si>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</si>
  <si>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</si>
  <si>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</si>
  <si>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</si>
  <si>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</si>
  <si>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</si>
  <si>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</si>
  <si>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</si>
  <si>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</si>
  <si>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</si>
  <si>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</si>
  <si>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</si>
  <si>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</si>
  <si>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</si>
  <si>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</si>
  <si>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</si>
  <si>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</si>
  <si>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</si>
  <si>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</si>
  <si>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</si>
  <si>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</si>
  <si>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</si>
  <si>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</si>
  <si>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</si>
  <si>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</si>
  <si>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</si>
  <si>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</si>
  <si>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</si>
  <si>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</si>
  <si>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</si>
  <si>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</si>
  <si>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</si>
  <si>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</si>
  <si>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</si>
  <si>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</si>
  <si>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</si>
  <si>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</si>
  <si>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</si>
  <si>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</si>
  <si>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</si>
  <si>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</si>
  <si>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</si>
  <si>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</si>
  <si>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</si>
  <si>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</si>
  <si>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</si>
  <si>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</si>
  <si>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</si>
  <si>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</si>
  <si>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</si>
  <si>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</si>
  <si>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</si>
  <si>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</si>
  <si>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</si>
  <si>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</si>
  <si>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</si>
  <si>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</si>
  <si>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</si>
  <si>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</si>
  <si>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</si>
  <si>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</si>
  <si>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</si>
  <si>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</si>
  <si>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</si>
  <si>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</si>
  <si>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</si>
  <si>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</si>
  <si>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</si>
  <si>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</si>
  <si>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</si>
  <si>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</si>
  <si>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</si>
  <si>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</si>
  <si>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</si>
  <si>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</si>
  <si>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</si>
  <si>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</si>
  <si>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</si>
  <si>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</si>
  <si>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</si>
  <si>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</si>
  <si>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</si>
  <si>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</si>
  <si>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</si>
  <si>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</si>
  <si>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</si>
  <si>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</si>
  <si>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</si>
  <si>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</si>
  <si>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</si>
  <si>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</si>
  <si>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</si>
  <si>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</si>
  <si>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</si>
  <si>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</si>
  <si>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</si>
  <si>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</si>
  <si>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</si>
  <si>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</si>
  <si>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</si>
  <si>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</si>
  <si>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</si>
  <si>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</si>
  <si>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</si>
  <si>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</si>
  <si>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</si>
  <si>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</si>
  <si>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</si>
  <si>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</si>
  <si>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</si>
  <si>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</si>
  <si>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</si>
  <si>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</si>
  <si>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</si>
  <si>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</si>
  <si>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</si>
  <si>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</si>
  <si>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</si>
  <si>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</si>
  <si>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</si>
  <si>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</si>
  <si>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</si>
  <si>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</si>
  <si>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</si>
  <si>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</si>
  <si>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</si>
  <si>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</si>
  <si>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</si>
  <si>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</si>
  <si>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</si>
  <si>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</si>
  <si>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</si>
  <si>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</si>
  <si>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</si>
  <si>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</si>
  <si>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</si>
  <si>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</si>
  <si>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</si>
  <si>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</si>
  <si>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</si>
  <si>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</si>
  <si>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</si>
  <si>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</si>
  <si>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</si>
  <si>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</si>
  <si>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</si>
  <si>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</si>
  <si>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</si>
  <si>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</si>
  <si>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</si>
  <si>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</si>
  <si>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</si>
  <si>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</si>
  <si>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</si>
  <si>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</si>
  <si>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</si>
  <si>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</si>
  <si>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</si>
  <si>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</si>
  <si>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</si>
  <si>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</si>
  <si>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</si>
  <si>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</si>
  <si>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</si>
  <si>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</si>
  <si>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</si>
  <si>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</si>
  <si>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</si>
  <si>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</si>
  <si>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</si>
  <si>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</si>
  <si>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</si>
  <si>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</si>
  <si>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</si>
  <si>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</si>
  <si>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</si>
  <si>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</si>
  <si>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</si>
  <si>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</si>
  <si>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</si>
  <si>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</si>
  <si>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</si>
  <si>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</si>
  <si>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</si>
  <si>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</si>
  <si>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</si>
  <si>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</si>
  <si>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</si>
  <si>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</si>
  <si>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</si>
  <si>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</si>
  <si>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</si>
  <si>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</si>
  <si>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</si>
  <si>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</si>
  <si>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</si>
  <si>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</si>
  <si>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</si>
  <si>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</si>
  <si>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</si>
  <si>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</si>
  <si>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</si>
  <si>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</si>
  <si>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</si>
  <si>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</si>
  <si>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</si>
  <si>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</si>
  <si>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</si>
  <si>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</si>
  <si>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</si>
  <si>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</si>
  <si>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</si>
  <si>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</si>
  <si>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</si>
  <si>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</si>
  <si>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</si>
  <si>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</si>
  <si>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</si>
  <si>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</si>
  <si>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</si>
  <si>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</si>
  <si>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</si>
  <si>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</si>
  <si>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</si>
  <si>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</si>
  <si>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</si>
  <si>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</si>
  <si>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</si>
  <si>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</si>
  <si>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</si>
  <si>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</si>
  <si>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</si>
  <si>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</si>
  <si>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</si>
  <si>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</si>
  <si>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</si>
  <si>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</si>
  <si>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</si>
  <si>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</si>
  <si>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</si>
  <si>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</si>
  <si>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</si>
  <si>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</si>
  <si>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</si>
  <si>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</si>
  <si>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</si>
  <si>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</si>
  <si>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</si>
  <si>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</si>
  <si>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</si>
  <si>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</si>
  <si>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</si>
  <si>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</si>
  <si>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</si>
  <si>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</si>
  <si>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</si>
  <si>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</si>
  <si>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</si>
  <si>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</si>
  <si>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</si>
  <si>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</si>
  <si>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</si>
  <si>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</si>
  <si>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</si>
  <si>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</si>
  <si>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</si>
  <si>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</si>
  <si>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</si>
  <si>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</si>
  <si>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</si>
  <si>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</si>
  <si>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</si>
  <si>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</si>
  <si>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</si>
  <si>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</si>
  <si>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</si>
  <si>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</si>
  <si>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</si>
  <si>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</si>
  <si>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</si>
  <si>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</si>
  <si>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</si>
  <si>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</si>
  <si>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</si>
  <si>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</si>
  <si>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</si>
  <si>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</si>
  <si>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</si>
  <si>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</si>
  <si>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</si>
  <si>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</si>
  <si>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</si>
  <si>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</si>
  <si>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</si>
  <si>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</si>
  <si>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</si>
  <si>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</si>
  <si>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</si>
  <si>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</si>
  <si>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</si>
  <si>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</si>
  <si>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</si>
  <si>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</si>
  <si>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</si>
  <si>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</si>
  <si>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</si>
  <si>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</si>
  <si>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</si>
  <si>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</si>
  <si>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</si>
  <si>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</si>
  <si>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</si>
  <si>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</si>
  <si>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</si>
  <si>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</si>
  <si>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</si>
  <si>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</si>
  <si>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</si>
  <si>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</si>
  <si>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</si>
  <si>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</si>
  <si>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</si>
  <si>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</si>
  <si>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</si>
  <si>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</si>
  <si>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</si>
  <si>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</si>
  <si>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</si>
  <si>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</si>
  <si>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</si>
  <si>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</si>
  <si>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</si>
  <si>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</si>
  <si>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</si>
  <si>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</si>
  <si>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</si>
  <si>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</si>
  <si>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</si>
  <si>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</si>
  <si>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</si>
  <si>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</si>
  <si>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</si>
  <si>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</si>
  <si>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</si>
  <si>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</si>
  <si>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</si>
  <si>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</si>
  <si>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</si>
  <si>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</si>
  <si>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</si>
  <si>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</si>
  <si>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</si>
  <si>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</si>
  <si>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</si>
  <si>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</si>
  <si>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</si>
  <si>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</si>
  <si>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</si>
  <si>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</si>
  <si>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</si>
  <si>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</si>
  <si>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</si>
  <si>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</si>
  <si>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</si>
  <si>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</si>
  <si>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</si>
  <si>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</si>
  <si>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</si>
  <si>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</si>
  <si>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</si>
  <si>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</si>
  <si>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</si>
  <si>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</si>
  <si>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</si>
  <si>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</si>
  <si>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</si>
  <si>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</si>
  <si>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</si>
  <si>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</si>
  <si>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</si>
  <si>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</si>
  <si>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</si>
  <si>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</si>
  <si>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</si>
  <si>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</si>
  <si>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</si>
  <si>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</si>
  <si>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</si>
  <si>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</si>
  <si>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</si>
  <si>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</si>
  <si>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</si>
  <si>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</si>
  <si>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</si>
  <si>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</si>
  <si>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</si>
  <si>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</si>
  <si>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</si>
  <si>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</si>
  <si>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</si>
  <si>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</si>
  <si>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</si>
  <si>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</si>
  <si>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</si>
  <si>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</si>
  <si>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</si>
  <si>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</si>
  <si>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</si>
  <si>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</si>
  <si>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</si>
  <si>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</si>
  <si>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</si>
  <si>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</si>
  <si>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</si>
  <si>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</si>
  <si>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</si>
  <si>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</si>
  <si>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</si>
  <si>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</si>
  <si>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</si>
  <si>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</si>
  <si>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</si>
  <si>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</si>
  <si>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</si>
  <si>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</si>
  <si>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</si>
  <si>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</si>
  <si>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</si>
  <si>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</si>
  <si>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</si>
  <si>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</si>
  <si>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</si>
  <si>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</si>
  <si>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</si>
  <si>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</si>
  <si>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</si>
  <si>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</si>
  <si>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</si>
  <si>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</si>
  <si>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</si>
  <si>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</si>
  <si>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</si>
  <si>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</si>
  <si>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</si>
  <si>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</si>
  <si>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</si>
  <si>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</si>
  <si>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</si>
  <si>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</si>
  <si>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</si>
  <si>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</si>
  <si>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</si>
  <si>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</si>
  <si>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</si>
  <si>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</si>
  <si>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</si>
  <si>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</si>
  <si>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</si>
  <si>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</si>
  <si>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</si>
  <si>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</si>
  <si>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</si>
  <si>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</si>
  <si>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</si>
  <si>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</si>
  <si>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</si>
  <si>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</si>
  <si>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</si>
  <si>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</si>
  <si>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</si>
  <si>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</si>
  <si>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</si>
  <si>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</si>
  <si>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</si>
  <si>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</si>
  <si>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</si>
  <si>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</si>
  <si>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</si>
  <si>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</si>
  <si>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</si>
  <si>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</si>
  <si>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</si>
  <si>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</si>
  <si>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</si>
  <si>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</si>
  <si>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</si>
  <si>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</si>
  <si>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</si>
  <si>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</si>
  <si>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</si>
  <si>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</si>
  <si>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</si>
  <si>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</si>
  <si>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</si>
  <si>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</si>
  <si>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</si>
  <si>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</si>
  <si>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</si>
  <si>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</si>
  <si>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</si>
  <si>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</si>
  <si>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</si>
  <si>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</si>
  <si>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</si>
  <si>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</si>
  <si>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</si>
  <si>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</si>
  <si>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</si>
  <si>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</si>
  <si>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</si>
  <si>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</si>
  <si>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</si>
  <si>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</si>
  <si>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</si>
  <si>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</si>
  <si>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</si>
  <si>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</si>
  <si>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</si>
  <si>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</si>
  <si>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</si>
  <si>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</si>
  <si>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</si>
  <si>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</si>
  <si>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</si>
  <si>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</si>
  <si>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</si>
  <si>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</si>
  <si>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</si>
  <si>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</si>
  <si>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</si>
  <si>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</si>
  <si>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</si>
  <si>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</si>
  <si>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</si>
  <si>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</si>
  <si>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</si>
  <si>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</si>
  <si>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</si>
  <si>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</si>
  <si>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</si>
  <si>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</si>
  <si>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</si>
  <si>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</si>
  <si>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</si>
  <si>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</si>
  <si>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</si>
  <si>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</si>
  <si>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</si>
  <si>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</si>
  <si>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</si>
  <si>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</si>
  <si>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</si>
  <si>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</si>
  <si>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</si>
  <si>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</si>
  <si>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</si>
  <si>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</si>
  <si>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</si>
  <si>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</si>
  <si>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</si>
  <si>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</si>
  <si>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</si>
  <si>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</si>
  <si>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</si>
  <si>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</si>
  <si>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</si>
  <si>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</si>
  <si>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</si>
  <si>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</si>
  <si>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</si>
  <si>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</si>
  <si>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</si>
  <si>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</si>
  <si>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</si>
  <si>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</si>
  <si>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</si>
  <si>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</si>
  <si>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</si>
  <si>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</si>
  <si>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</si>
  <si>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</si>
  <si>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</si>
  <si>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</si>
  <si>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</si>
  <si>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</si>
  <si>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</si>
  <si>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</si>
  <si>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</si>
  <si>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</si>
  <si>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</si>
  <si>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</si>
  <si>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</si>
  <si>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</si>
  <si>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</si>
  <si>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</si>
  <si>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</si>
  <si>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</si>
  <si>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</si>
  <si>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</si>
  <si>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</si>
  <si>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</si>
  <si>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</si>
  <si>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</si>
  <si>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</si>
  <si>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</si>
  <si>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</si>
  <si>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</si>
  <si>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</si>
  <si>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</si>
  <si>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</si>
  <si>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</si>
  <si>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</si>
  <si>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</si>
  <si>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</si>
  <si>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</si>
  <si>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</si>
  <si>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</si>
  <si>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</si>
  <si>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</si>
  <si>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</si>
  <si>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</si>
  <si>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</si>
  <si>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</si>
  <si>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</si>
  <si>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</si>
  <si>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</si>
  <si>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</si>
  <si>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</si>
  <si>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</si>
  <si>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</si>
  <si>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</si>
  <si>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</si>
  <si>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</si>
  <si>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</si>
  <si>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</si>
  <si>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</si>
  <si>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</si>
  <si>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</si>
  <si>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</si>
  <si>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</si>
  <si>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</si>
  <si>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</si>
  <si>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</si>
  <si>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</si>
  <si>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</si>
  <si>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</si>
  <si>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</si>
  <si>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</si>
  <si>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</si>
  <si>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</si>
  <si>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</si>
  <si>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</si>
  <si>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</si>
  <si>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</si>
  <si>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</si>
  <si>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</si>
  <si>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</si>
  <si>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</si>
  <si>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</si>
  <si>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</si>
  <si>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</si>
  <si>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</si>
  <si>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</si>
  <si>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</si>
  <si>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</si>
  <si>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</si>
  <si>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</si>
  <si>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</si>
  <si>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</si>
  <si>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</si>
  <si>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</si>
  <si>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</si>
  <si>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</si>
  <si>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</si>
  <si>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</si>
  <si>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</si>
  <si>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</si>
  <si>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</si>
  <si>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</si>
  <si>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</si>
  <si>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</si>
  <si>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</si>
  <si>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</si>
  <si>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</si>
  <si>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</si>
  <si>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</si>
  <si>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</si>
  <si>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</si>
  <si>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</si>
  <si>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</si>
  <si>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</si>
  <si>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</si>
  <si>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</si>
  <si>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</si>
  <si>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</si>
  <si>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</si>
  <si>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</si>
  <si>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</si>
  <si>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</si>
  <si>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</si>
  <si>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</si>
  <si>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</si>
  <si>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</si>
  <si>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</si>
  <si>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</si>
  <si>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</si>
  <si>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</si>
  <si>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</si>
  <si>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</si>
  <si>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</si>
  <si>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</si>
  <si>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</si>
  <si>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</si>
  <si>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</si>
  <si>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</si>
  <si>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</si>
  <si>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</si>
  <si>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</si>
  <si>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</si>
  <si>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</si>
  <si>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</si>
  <si>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</si>
  <si>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</si>
  <si>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</si>
  <si>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</si>
  <si>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</si>
  <si>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</si>
  <si>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</si>
  <si>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</si>
  <si>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</si>
  <si>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</si>
  <si>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</si>
  <si>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</si>
  <si>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</si>
  <si>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</si>
  <si>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</si>
  <si>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</si>
  <si>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</si>
  <si>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</si>
  <si>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</si>
  <si>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</si>
  <si>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</si>
  <si>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</si>
  <si>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</si>
  <si>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</si>
  <si>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</si>
  <si>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</si>
  <si>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</si>
  <si>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</si>
  <si>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</si>
  <si>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</si>
  <si>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</si>
  <si>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</si>
  <si>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</si>
  <si>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</si>
  <si>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</si>
  <si>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</si>
  <si>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</si>
  <si>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</si>
  <si>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</si>
  <si>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</si>
  <si>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</si>
  <si>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</si>
  <si>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</si>
  <si>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</si>
  <si>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</si>
  <si>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</si>
  <si>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</si>
  <si>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</si>
  <si>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</si>
  <si>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</si>
  <si>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</si>
  <si>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</si>
  <si>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</si>
  <si>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</si>
  <si>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</si>
  <si>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</si>
  <si>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</si>
  <si>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</si>
  <si>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</si>
  <si>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</si>
  <si>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</si>
  <si>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</si>
  <si>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</si>
  <si>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</si>
  <si>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</si>
  <si>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</si>
  <si>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</si>
  <si>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</si>
  <si>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</si>
  <si>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</si>
  <si>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</si>
  <si>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</si>
  <si>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</si>
  <si>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</si>
  <si>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</si>
  <si>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</si>
  <si>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</si>
  <si>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</si>
  <si>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</si>
  <si>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</si>
  <si>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</si>
  <si>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</si>
  <si>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</si>
  <si>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</si>
  <si>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</si>
  <si>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</si>
  <si>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</si>
  <si>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</si>
  <si>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</si>
  <si>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</si>
  <si>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</si>
  <si>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</si>
  <si>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</si>
  <si>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</si>
  <si>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</si>
  <si>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</si>
  <si>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</si>
  <si>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</si>
  <si>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</si>
  <si>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</si>
  <si>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</si>
  <si>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</si>
  <si>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</si>
  <si>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</si>
  <si>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</si>
  <si>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</si>
  <si>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</si>
  <si>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</si>
  <si>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</si>
  <si>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</si>
  <si>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</si>
  <si>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</si>
  <si>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</si>
  <si>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</si>
  <si>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</si>
  <si>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</si>
  <si>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</si>
  <si>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</si>
  <si>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</si>
  <si>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</si>
  <si>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</si>
  <si>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</si>
  <si>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</si>
  <si>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</si>
  <si>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</si>
  <si>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</si>
  <si>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</si>
  <si>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</si>
  <si>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</si>
  <si>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</si>
  <si>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</si>
  <si>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</si>
  <si>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</si>
  <si>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</si>
  <si>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</si>
  <si>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</si>
  <si>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</si>
  <si>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</si>
  <si>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</si>
  <si>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</si>
  <si>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</si>
  <si>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</si>
  <si>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</si>
  <si>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</si>
  <si>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</si>
  <si>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</si>
  <si>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</si>
  <si>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</si>
  <si>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</si>
  <si>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</si>
  <si>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</si>
  <si>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</si>
  <si>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</si>
  <si>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</si>
  <si>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</si>
  <si>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</si>
  <si>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</si>
  <si>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</si>
  <si>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</si>
  <si>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</si>
  <si>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</si>
  <si>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</si>
  <si>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</si>
  <si>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</si>
  <si>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</si>
  <si>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</si>
  <si>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</si>
  <si>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</si>
  <si>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</si>
  <si>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</si>
  <si>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</si>
  <si>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</si>
  <si>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</si>
  <si>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</si>
  <si>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</si>
  <si>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</si>
  <si>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</si>
  <si>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</si>
  <si>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</si>
  <si>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</si>
  <si>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</si>
  <si>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</si>
  <si>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</si>
  <si>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</si>
  <si>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</si>
  <si>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</si>
  <si>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</si>
  <si>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</si>
  <si>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</si>
  <si>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</si>
  <si>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</si>
  <si>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</si>
  <si>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</si>
  <si>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</si>
  <si>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</si>
  <si>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</si>
  <si>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</si>
  <si>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</si>
  <si>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</si>
  <si>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</si>
  <si>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</si>
  <si>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</si>
  <si>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</si>
  <si>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</si>
  <si>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</si>
  <si>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</si>
  <si>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</si>
  <si>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</si>
  <si>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</si>
  <si>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</si>
  <si>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</si>
  <si>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</si>
  <si>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</si>
  <si>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</si>
  <si>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</si>
  <si>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</si>
  <si>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</si>
  <si>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</si>
  <si>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</si>
  <si>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</si>
  <si>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</si>
  <si>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</si>
  <si>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</si>
  <si>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</si>
  <si>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</si>
  <si>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</si>
  <si>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</si>
  <si>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</si>
  <si>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</si>
  <si>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</si>
  <si>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</si>
  <si>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</si>
  <si>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</si>
  <si>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</si>
  <si>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</si>
  <si>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</si>
  <si>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</si>
  <si>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</si>
  <si>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</si>
  <si>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</si>
  <si>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</si>
  <si>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</si>
  <si>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</si>
  <si>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</si>
  <si>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</si>
  <si>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</si>
  <si>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</si>
  <si>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</si>
  <si>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</si>
  <si>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</si>
  <si>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</si>
  <si>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</si>
  <si>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</si>
  <si>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</si>
  <si>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</si>
  <si>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</si>
  <si>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</si>
  <si>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</si>
  <si>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</si>
  <si>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</si>
  <si>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</si>
  <si>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</si>
  <si>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</si>
  <si>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</si>
  <si>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</si>
  <si>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</si>
  <si>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</si>
  <si>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</si>
  <si>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</si>
  <si>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</si>
  <si>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</si>
  <si>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</si>
  <si>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</si>
  <si>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</si>
  <si>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</si>
  <si>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</si>
  <si>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</si>
  <si>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</si>
  <si>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</si>
  <si>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</si>
  <si>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</si>
  <si>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</si>
  <si>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</si>
  <si>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</si>
  <si>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</si>
  <si>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</si>
  <si>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</si>
  <si>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</si>
  <si>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</si>
  <si>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</si>
  <si>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</si>
  <si>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</si>
  <si>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</si>
  <si>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</si>
  <si>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</si>
  <si>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</si>
  <si>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</si>
  <si>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</si>
  <si>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</si>
  <si>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</si>
  <si>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</si>
  <si>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</si>
  <si>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</si>
  <si>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</si>
  <si>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</si>
  <si>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</si>
  <si>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</si>
  <si>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</si>
  <si>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</si>
  <si>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</si>
  <si>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</si>
  <si>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</si>
  <si>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</si>
  <si>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</si>
  <si>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</si>
  <si>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</si>
  <si>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</si>
  <si>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</si>
  <si>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</si>
  <si>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</si>
  <si>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</si>
  <si>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</si>
  <si>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</si>
  <si>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</si>
  <si>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</si>
  <si>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</si>
  <si>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</si>
  <si>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</si>
  <si>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</si>
  <si>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</si>
  <si>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</si>
  <si>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</si>
  <si>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</si>
  <si>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</si>
  <si>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</si>
  <si>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</si>
  <si>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</si>
  <si>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</si>
  <si>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</si>
  <si>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</si>
  <si>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</si>
  <si>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</si>
  <si>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</si>
  <si>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</si>
  <si>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</si>
  <si>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</si>
  <si>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</si>
  <si>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</si>
  <si>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</si>
  <si>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</si>
  <si>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</si>
  <si>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</si>
  <si>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</si>
  <si>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</si>
  <si>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</si>
  <si>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</si>
  <si>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</si>
  <si>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</si>
  <si>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</si>
  <si>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</si>
  <si>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</si>
  <si>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</si>
  <si>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</si>
  <si>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</si>
  <si>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</si>
  <si>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</si>
  <si>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</si>
  <si>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</si>
  <si>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</si>
  <si>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</si>
  <si>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</si>
  <si>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</si>
  <si>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</si>
  <si>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</si>
  <si>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</si>
  <si>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</si>
  <si>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</si>
  <si>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</si>
  <si>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</si>
  <si>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</si>
  <si>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</si>
  <si>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</si>
  <si>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</si>
  <si>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</si>
  <si>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</si>
  <si>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</si>
  <si>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</si>
  <si>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</si>
  <si>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</si>
  <si>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</si>
  <si>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</si>
  <si>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</si>
  <si>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</si>
  <si>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</si>
  <si>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</si>
  <si>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</si>
  <si>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</si>
  <si>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</si>
  <si>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</si>
  <si>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</si>
  <si>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</si>
  <si>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</si>
  <si>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</si>
  <si>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</si>
  <si>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</si>
  <si>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</si>
  <si>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</si>
  <si>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</si>
  <si>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</si>
  <si>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</si>
  <si>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</si>
  <si>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</si>
  <si>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</si>
  <si>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</si>
  <si>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</si>
  <si>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</si>
  <si>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</si>
  <si>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</si>
  <si>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</si>
  <si>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</si>
  <si>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</si>
  <si>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</si>
  <si>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</si>
  <si>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</si>
  <si>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</si>
  <si>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</si>
  <si>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</si>
  <si>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</si>
  <si>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</si>
  <si>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</si>
  <si>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</si>
  <si>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</si>
  <si>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</si>
  <si>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</si>
  <si>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</si>
  <si>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</si>
  <si>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</si>
  <si>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</si>
  <si>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</si>
  <si>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</si>
  <si>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</si>
  <si>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</si>
  <si>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</si>
  <si>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</si>
  <si>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</si>
  <si>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</si>
  <si>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</si>
  <si>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</si>
  <si>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</si>
  <si>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</si>
  <si>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</si>
  <si>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</si>
  <si>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</si>
  <si>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</si>
  <si>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</si>
  <si>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</si>
  <si>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</si>
  <si>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</si>
  <si>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</si>
  <si>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</si>
  <si>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</si>
  <si>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</si>
  <si>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</si>
  <si>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</si>
  <si>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</si>
  <si>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</si>
  <si>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</si>
  <si>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</si>
  <si>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</si>
  <si>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</si>
  <si>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</si>
  <si>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</si>
  <si>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</si>
  <si>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</si>
  <si>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</si>
  <si>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</si>
  <si>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</si>
  <si>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</si>
  <si>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</si>
  <si>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</si>
  <si>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</si>
  <si>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</si>
  <si>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</si>
  <si>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</si>
  <si>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</si>
  <si>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</si>
  <si>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</si>
  <si>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</si>
  <si>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</si>
  <si>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</si>
  <si>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</si>
  <si>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</si>
  <si>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</si>
  <si>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</si>
  <si>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</si>
  <si>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</si>
  <si>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</si>
  <si>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</si>
  <si>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</si>
  <si>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</si>
  <si>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</si>
  <si>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</si>
  <si>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</si>
  <si>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</si>
  <si>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</si>
  <si>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</si>
  <si>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</si>
  <si>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</si>
  <si>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</si>
  <si>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</si>
  <si>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</si>
  <si>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</si>
  <si>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</si>
  <si>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</si>
  <si>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</si>
  <si>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</si>
  <si>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</si>
  <si>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</si>
  <si>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</si>
  <si>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</si>
  <si>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</si>
  <si>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</si>
  <si>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</si>
  <si>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</si>
  <si>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</si>
  <si>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</si>
  <si>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</si>
  <si>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</si>
  <si>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</si>
  <si>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</si>
  <si>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</si>
  <si>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</si>
  <si>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</si>
  <si>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</si>
  <si>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</si>
  <si>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</si>
  <si>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</si>
  <si>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</si>
  <si>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</si>
  <si>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</si>
  <si>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</si>
  <si>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</si>
  <si>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</si>
  <si>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</si>
  <si>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</si>
  <si>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</si>
  <si>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</si>
  <si>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</si>
  <si>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</si>
  <si>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</si>
  <si>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</si>
  <si>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</si>
  <si>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</si>
  <si>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</si>
  <si>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</si>
  <si>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</si>
  <si>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</si>
  <si>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</si>
  <si>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</si>
  <si>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</si>
  <si>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</si>
  <si>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</si>
  <si>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</si>
  <si>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</si>
  <si>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</si>
  <si>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</si>
  <si>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</si>
  <si>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</si>
  <si>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</si>
  <si>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</si>
  <si>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</si>
  <si>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</si>
  <si>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</si>
  <si>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</si>
  <si>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</si>
  <si>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</si>
  <si>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</si>
  <si>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</si>
  <si>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</si>
  <si>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</si>
  <si>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</si>
  <si>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</si>
  <si>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</si>
  <si>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</si>
  <si>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</si>
  <si>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</si>
  <si>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</si>
  <si>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</si>
  <si>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</si>
  <si>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</si>
  <si>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</si>
  <si>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</si>
  <si>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</si>
  <si>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</si>
  <si>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</si>
  <si>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</si>
  <si>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</si>
  <si>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</si>
  <si>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</si>
  <si>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</si>
  <si>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</si>
  <si>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</si>
  <si>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</si>
  <si>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</si>
  <si>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</si>
  <si>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</si>
  <si>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</si>
  <si>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</si>
  <si>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</si>
  <si>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</si>
  <si>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</si>
  <si>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</si>
  <si>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</si>
  <si>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</si>
  <si>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</si>
  <si>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</si>
  <si>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</si>
  <si>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</si>
  <si>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</si>
  <si>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</si>
  <si>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</si>
  <si>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</si>
  <si>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</si>
  <si>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</si>
  <si>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</si>
  <si>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</si>
  <si>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</si>
  <si>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</si>
  <si>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</si>
  <si>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</si>
  <si>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</si>
  <si>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</si>
  <si>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</si>
  <si>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</si>
  <si>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</si>
  <si>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</si>
  <si>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</si>
  <si>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</si>
  <si>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</si>
  <si>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</si>
  <si>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</si>
  <si>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</si>
  <si>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</si>
  <si>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</si>
  <si>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</si>
  <si>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</si>
  <si>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</si>
  <si>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</si>
  <si>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</si>
  <si>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</si>
  <si>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</si>
  <si>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</si>
  <si>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</si>
  <si>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</si>
  <si>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</si>
  <si>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</si>
  <si>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</si>
  <si>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</si>
  <si>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</si>
  <si>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</si>
  <si>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</si>
  <si>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</si>
  <si>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</si>
  <si>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</si>
  <si>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</si>
  <si>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</si>
  <si>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</si>
  <si>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</si>
  <si>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</si>
  <si>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</si>
  <si>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</si>
  <si>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</si>
  <si>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</si>
  <si>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</si>
  <si>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</si>
  <si>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</si>
  <si>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</si>
  <si>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</si>
  <si>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</si>
  <si>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</si>
  <si>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</si>
  <si>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</si>
  <si>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</si>
  <si>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</si>
  <si>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</si>
  <si>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</si>
  <si>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</si>
  <si>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</si>
  <si>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</si>
  <si>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</si>
  <si>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</si>
  <si>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</si>
  <si>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</si>
  <si>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</si>
  <si>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</si>
  <si>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</si>
  <si>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</si>
  <si>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</si>
  <si>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</si>
  <si>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</si>
  <si>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</si>
  <si>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</si>
  <si>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</si>
  <si>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</si>
  <si>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</si>
  <si>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</si>
  <si>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</si>
  <si>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</si>
  <si>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</si>
  <si>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</si>
  <si>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</si>
  <si>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</si>
  <si>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</si>
  <si>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</si>
  <si>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</si>
  <si>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</si>
  <si>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</si>
  <si>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</si>
  <si>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</si>
  <si>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</si>
  <si>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</si>
  <si>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</si>
  <si>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</si>
  <si>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</si>
  <si>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</si>
  <si>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</si>
  <si>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</si>
  <si>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</si>
  <si>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</si>
  <si>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</si>
  <si>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</si>
  <si>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</si>
  <si>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</si>
  <si>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</si>
  <si>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</si>
  <si>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</si>
  <si>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</si>
  <si>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</si>
  <si>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</si>
  <si>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</si>
  <si>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</si>
  <si>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</si>
  <si>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</si>
  <si>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</si>
  <si>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</si>
  <si>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</si>
  <si>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</si>
  <si>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</si>
  <si>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</si>
  <si>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</si>
  <si>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</si>
  <si>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</si>
  <si>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</si>
  <si>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</si>
  <si>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</si>
  <si>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</si>
  <si>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</si>
  <si>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</si>
  <si>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</si>
  <si>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</si>
  <si>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</si>
  <si>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</si>
  <si>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</si>
  <si>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</si>
  <si>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</si>
  <si>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</si>
  <si>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</si>
  <si>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</si>
  <si>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</si>
  <si>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</si>
  <si>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</si>
  <si>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</si>
  <si>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</si>
  <si>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</si>
  <si>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</si>
  <si>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</si>
  <si>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</si>
  <si>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</si>
  <si>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</si>
  <si>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</si>
  <si>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</si>
  <si>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</si>
  <si>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</si>
  <si>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</si>
  <si>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</si>
  <si>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</si>
  <si>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</si>
  <si>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</si>
  <si>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</si>
  <si>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</si>
  <si>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</si>
  <si>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</si>
  <si>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</si>
  <si>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</si>
  <si>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</si>
  <si>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</si>
  <si>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</si>
  <si>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</si>
  <si>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</si>
  <si>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</si>
  <si>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</si>
  <si>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</si>
  <si>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</si>
  <si>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</si>
  <si>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</si>
  <si>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</si>
  <si>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</si>
  <si>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</si>
  <si>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</si>
  <si>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</si>
  <si>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</si>
  <si>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</si>
  <si>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</si>
  <si>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</si>
  <si>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</si>
  <si>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</si>
  <si>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</si>
  <si>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</si>
  <si>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</si>
  <si>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</si>
  <si>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</si>
  <si>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</si>
  <si>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</si>
  <si>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</si>
  <si>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</si>
  <si>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</si>
  <si>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</si>
  <si>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</si>
  <si>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</si>
  <si>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</si>
  <si>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</si>
  <si>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</si>
  <si>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</si>
  <si>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</si>
  <si>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</si>
  <si>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</si>
  <si>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</si>
  <si>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</si>
  <si>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</si>
  <si>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</si>
  <si>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</si>
  <si>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</si>
  <si>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</si>
  <si>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</si>
  <si>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</si>
  <si>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</si>
  <si>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</si>
  <si>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</si>
  <si>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</si>
  <si>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</si>
  <si>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</si>
  <si>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</si>
  <si>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</si>
  <si>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</si>
  <si>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</si>
  <si>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</si>
  <si>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</si>
  <si>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</si>
  <si>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</si>
  <si>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</si>
  <si>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</si>
  <si>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</si>
  <si>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</si>
  <si>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</si>
  <si>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</si>
  <si>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</si>
  <si>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</si>
  <si>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</si>
  <si>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</si>
  <si>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</si>
  <si>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</si>
  <si>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</si>
  <si>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</si>
  <si>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</si>
  <si>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</si>
  <si>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</si>
  <si>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</si>
  <si>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</si>
  <si>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</si>
  <si>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</si>
  <si>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</si>
  <si>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</si>
  <si>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</si>
  <si>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</si>
  <si>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</si>
  <si>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</si>
  <si>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</si>
  <si>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</si>
  <si>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</si>
  <si>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</si>
  <si>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</si>
  <si>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</si>
  <si>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</si>
  <si>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</si>
  <si>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</si>
  <si>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</si>
  <si>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</si>
  <si>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</si>
  <si>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</si>
  <si>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</si>
  <si>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</si>
  <si>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</si>
  <si>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</si>
  <si>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</si>
  <si>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</si>
  <si>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</si>
  <si>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</si>
  <si>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</si>
  <si>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</si>
  <si>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</si>
  <si>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</si>
  <si>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</si>
  <si>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</si>
  <si>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</si>
  <si>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</si>
  <si>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</si>
  <si>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</si>
  <si>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</si>
  <si>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</si>
  <si>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</si>
  <si>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</si>
  <si>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</si>
  <si>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</si>
  <si>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</si>
  <si>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</si>
  <si>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</si>
  <si>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</si>
  <si>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</si>
  <si>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</si>
  <si>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</si>
  <si>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</si>
  <si>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</si>
  <si>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</si>
  <si>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</si>
  <si>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</si>
  <si>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</si>
  <si>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</si>
  <si>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</si>
  <si>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</si>
  <si>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</si>
  <si>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</si>
  <si>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</si>
  <si>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</si>
  <si>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</si>
  <si>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</si>
  <si>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</si>
  <si>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</si>
  <si>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</si>
  <si>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</si>
  <si>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</si>
  <si>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</si>
  <si>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</si>
  <si>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</si>
  <si>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</si>
  <si>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</si>
  <si>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</si>
  <si>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</si>
  <si>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</si>
  <si>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</si>
  <si>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</si>
  <si>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</si>
  <si>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</si>
  <si>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</si>
  <si>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</si>
  <si>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</si>
  <si>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</si>
  <si>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</si>
  <si>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</si>
  <si>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</si>
  <si>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</si>
  <si>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</si>
  <si>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</si>
  <si>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</si>
  <si>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</si>
  <si>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</si>
  <si>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</si>
  <si>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</si>
  <si>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</si>
  <si>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</si>
  <si>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</si>
  <si>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</si>
  <si>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</si>
  <si>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</si>
  <si>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</si>
  <si>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</si>
  <si>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</si>
  <si>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</si>
  <si>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</si>
  <si>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</si>
  <si>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</si>
  <si>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</si>
  <si>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</si>
  <si>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</si>
  <si>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</si>
  <si>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</si>
  <si>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</si>
  <si>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</si>
  <si>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</si>
  <si>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</si>
  <si>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</si>
  <si>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</si>
  <si>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</si>
  <si>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</si>
  <si>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</si>
  <si>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</si>
  <si>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</si>
  <si>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</si>
  <si>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</si>
  <si>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</si>
  <si>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</si>
  <si>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</si>
  <si>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</si>
  <si>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</si>
  <si>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</si>
  <si>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</si>
  <si>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</si>
  <si>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</si>
  <si>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</si>
  <si>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</si>
  <si>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</si>
  <si>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</si>
  <si>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</si>
  <si>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</si>
  <si>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</si>
  <si>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</si>
  <si>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</si>
  <si>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</si>
  <si>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</si>
  <si>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</si>
  <si>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</si>
  <si>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</si>
  <si>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</si>
  <si>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</si>
  <si>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</si>
  <si>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</si>
  <si>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</si>
  <si>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</si>
  <si>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</si>
  <si>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</si>
  <si>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</si>
  <si>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</si>
  <si>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</si>
  <si>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</si>
  <si>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</si>
  <si>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</si>
  <si>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</si>
  <si>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</si>
  <si>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</si>
  <si>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</si>
  <si>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</si>
  <si>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</si>
  <si>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</si>
  <si>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</si>
  <si>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</si>
  <si>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</si>
  <si>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</si>
  <si>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</si>
  <si>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</si>
  <si>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</si>
  <si>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</si>
  <si>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</si>
  <si>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</si>
  <si>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</si>
  <si>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</si>
  <si>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</si>
  <si>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</si>
  <si>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</si>
  <si>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</si>
  <si>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</si>
  <si>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</si>
  <si>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</si>
  <si>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</si>
  <si>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</si>
  <si>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</si>
  <si>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</si>
  <si>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</si>
  <si>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</si>
  <si>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</si>
  <si>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</si>
  <si>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</si>
  <si>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</si>
  <si>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</si>
  <si>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</si>
  <si>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</si>
  <si>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</si>
  <si>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</si>
  <si>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</si>
  <si>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</si>
  <si>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</si>
  <si>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</si>
  <si>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</si>
  <si>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</si>
  <si>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</si>
  <si>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</si>
  <si>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</si>
  <si>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</si>
  <si>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</si>
  <si>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</si>
  <si>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</si>
  <si>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</si>
  <si>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</si>
  <si>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</si>
  <si>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</si>
  <si>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</si>
  <si>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</si>
  <si>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</si>
  <si>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</si>
  <si>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</si>
  <si>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</si>
  <si>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</si>
  <si>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</si>
  <si>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</si>
  <si>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</si>
  <si>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</si>
  <si>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</si>
  <si>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</si>
  <si>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</si>
  <si>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</si>
  <si>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</si>
  <si>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</si>
  <si>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</si>
  <si>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</si>
  <si>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</si>
  <si>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</si>
  <si>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</si>
  <si>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</si>
  <si>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</si>
  <si>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</si>
  <si>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</si>
  <si>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</si>
  <si>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</si>
  <si>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</si>
  <si>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</si>
  <si>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</si>
  <si>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</si>
  <si>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</si>
  <si>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</si>
  <si>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</si>
  <si>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</si>
  <si>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</si>
  <si>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</si>
  <si>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</si>
  <si>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</si>
  <si>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</si>
  <si>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</si>
  <si>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</si>
  <si>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</si>
  <si>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</si>
  <si>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</si>
  <si>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</si>
  <si>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</si>
  <si>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</si>
  <si>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</si>
  <si>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</si>
  <si>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</si>
  <si>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</si>
  <si>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</si>
  <si>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</si>
  <si>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</si>
  <si>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</si>
  <si>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</si>
  <si>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</si>
  <si>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</si>
  <si>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</si>
  <si>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</si>
  <si>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</si>
  <si>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</si>
  <si>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</si>
  <si>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</si>
  <si>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</si>
  <si>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</si>
  <si>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</si>
  <si>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</si>
  <si>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</si>
  <si>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</si>
  <si>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</si>
  <si>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</si>
  <si>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</si>
  <si>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</si>
  <si>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</si>
  <si>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</si>
  <si>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</si>
  <si>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</si>
  <si>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</si>
  <si>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</si>
  <si>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</si>
  <si>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</si>
  <si>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</si>
  <si>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</si>
  <si>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</si>
  <si>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</si>
  <si>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</si>
  <si>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</si>
  <si>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</si>
  <si>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</si>
  <si>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</si>
  <si>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</si>
  <si>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</si>
  <si>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</si>
  <si>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</si>
  <si>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</si>
  <si>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</si>
  <si>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</si>
  <si>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</si>
  <si>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</si>
  <si>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</si>
  <si>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</si>
  <si>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</si>
  <si>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</si>
  <si>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</si>
  <si>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</si>
  <si>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</si>
  <si>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</si>
  <si>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</si>
  <si>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</si>
  <si>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</si>
  <si>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</si>
  <si>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</si>
  <si>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</si>
  <si>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</si>
  <si>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</si>
  <si>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</si>
  <si>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</si>
  <si>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</si>
  <si>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</si>
  <si>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</si>
  <si>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</si>
  <si>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</si>
  <si>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</si>
  <si>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</si>
  <si>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</si>
  <si>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</si>
  <si>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</si>
  <si>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</si>
  <si>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</si>
  <si>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</si>
  <si>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</si>
  <si>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</si>
  <si>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</si>
  <si>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</si>
  <si>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</si>
  <si>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</si>
  <si>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</si>
  <si>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</si>
  <si>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</si>
  <si>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</si>
  <si>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</si>
  <si>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</si>
  <si>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</si>
  <si>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</si>
  <si>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</si>
  <si>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</si>
  <si>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</si>
  <si>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</si>
  <si>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</si>
  <si>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</si>
  <si>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</si>
  <si>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</si>
  <si>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</si>
  <si>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</si>
  <si>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</si>
  <si>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</si>
  <si>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</si>
  <si>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</si>
  <si>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</si>
  <si>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</si>
  <si>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</si>
  <si>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</si>
  <si>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</si>
  <si>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</si>
  <si>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</si>
  <si>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</si>
  <si>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</si>
  <si>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</si>
  <si>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</si>
  <si>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</si>
  <si>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</si>
  <si>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</si>
  <si>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</si>
  <si>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</si>
  <si>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</si>
  <si>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</si>
  <si>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</si>
  <si>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</si>
  <si>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</si>
  <si>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</si>
  <si>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</si>
  <si>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</si>
  <si>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</si>
  <si>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</si>
  <si>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</si>
  <si>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</si>
  <si>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</si>
  <si>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</si>
  <si>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</si>
  <si>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</si>
  <si>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</si>
  <si>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</si>
  <si>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</si>
  <si>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</si>
  <si>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</si>
  <si>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</si>
  <si>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</si>
  <si>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</si>
  <si>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</si>
  <si>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</si>
  <si>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</si>
  <si>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</si>
  <si>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</si>
  <si>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</si>
  <si>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</si>
  <si>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</si>
  <si>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</si>
  <si>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</si>
  <si>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</si>
  <si>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</si>
  <si>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</si>
  <si>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</si>
  <si>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</si>
  <si>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</si>
  <si>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</si>
  <si>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</si>
  <si>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</si>
  <si>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</si>
  <si>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</si>
  <si>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</si>
  <si>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</si>
  <si>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</si>
  <si>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</si>
  <si>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</si>
  <si>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</si>
  <si>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</si>
  <si>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</si>
  <si>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</si>
  <si>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</si>
  <si>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</si>
  <si>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</si>
  <si>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</si>
  <si>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</si>
  <si>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</si>
  <si>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</si>
  <si>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</si>
  <si>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</si>
  <si>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</si>
  <si>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</si>
  <si>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</si>
  <si>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</si>
  <si>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</si>
  <si>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</si>
  <si>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</si>
  <si>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</si>
  <si>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</si>
  <si>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</si>
  <si>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</si>
  <si>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</si>
  <si>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</si>
  <si>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</si>
  <si>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</si>
  <si>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</si>
  <si>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</si>
  <si>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</si>
  <si>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</si>
  <si>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</si>
  <si>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</si>
  <si>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</si>
  <si>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</si>
  <si>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</si>
  <si>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</si>
  <si>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</si>
  <si>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</si>
  <si>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</si>
  <si>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</si>
  <si>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</si>
  <si>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</si>
  <si>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</si>
  <si>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</si>
  <si>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</si>
  <si>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</si>
  <si>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</si>
  <si>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</si>
  <si>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</si>
  <si>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</si>
  <si>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</si>
  <si>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</si>
  <si>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</si>
  <si>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</si>
  <si>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</si>
  <si>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</si>
  <si>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</si>
  <si>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</si>
  <si>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</si>
  <si>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</si>
  <si>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</si>
  <si>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</si>
  <si>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</si>
  <si>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</si>
  <si>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</si>
  <si>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</si>
  <si>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</si>
  <si>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</si>
  <si>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</si>
  <si>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</si>
  <si>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</si>
  <si>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</si>
  <si>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</si>
  <si>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</si>
  <si>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</si>
  <si>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</si>
  <si>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</si>
  <si>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</si>
  <si>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</si>
  <si>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</si>
  <si>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</si>
  <si>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</si>
  <si>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</si>
  <si>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</si>
  <si>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</si>
  <si>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</si>
  <si>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</si>
  <si>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</si>
  <si>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</si>
  <si>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</si>
  <si>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</si>
  <si>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</si>
  <si>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</si>
  <si>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</si>
  <si>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</si>
  <si>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</si>
  <si>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</si>
  <si>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</si>
  <si>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</si>
  <si>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</si>
  <si>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</si>
  <si>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</si>
  <si>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</si>
  <si>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</si>
  <si>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</si>
  <si>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</si>
  <si>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</si>
  <si>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</si>
  <si>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</si>
  <si>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</si>
  <si>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</si>
  <si>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</si>
  <si>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</si>
  <si>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</si>
  <si>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</si>
  <si>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</si>
  <si>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</si>
  <si>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</si>
  <si>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</si>
  <si>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</si>
  <si>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</si>
  <si>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</si>
  <si>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</si>
  <si>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</si>
  <si>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</si>
  <si>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</si>
  <si>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</si>
  <si>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</si>
  <si>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</si>
  <si>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</si>
  <si>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</si>
  <si>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</si>
  <si>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</si>
  <si>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</si>
  <si>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</si>
  <si>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</si>
  <si>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</si>
  <si>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</si>
  <si>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</si>
  <si>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</si>
  <si>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</si>
  <si>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</si>
  <si>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</si>
  <si>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</si>
  <si>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</si>
  <si>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</si>
  <si>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</si>
  <si>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</si>
  <si>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</si>
  <si>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</si>
  <si>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</si>
  <si>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</si>
  <si>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</si>
  <si>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</si>
  <si>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</si>
  <si>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</si>
  <si>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</si>
  <si>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</si>
  <si>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</si>
  <si>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</si>
  <si>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</si>
  <si>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</si>
  <si>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</si>
  <si>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</si>
  <si>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</si>
  <si>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</si>
  <si>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</si>
  <si>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</si>
  <si>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</si>
  <si>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</si>
  <si>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</si>
  <si>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</si>
  <si>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</si>
  <si>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</si>
  <si>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</si>
  <si>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</si>
  <si>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</si>
  <si>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</si>
  <si>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</si>
  <si>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</si>
  <si>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</si>
  <si>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</si>
  <si>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</si>
  <si>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</si>
  <si>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</si>
  <si>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</si>
  <si>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</si>
  <si>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</si>
  <si>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</si>
  <si>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</si>
  <si>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</si>
  <si>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</si>
  <si>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</si>
  <si>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</si>
  <si>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</si>
  <si>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</si>
  <si>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</si>
  <si>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</si>
  <si>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</si>
  <si>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</si>
  <si>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</si>
  <si>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</si>
  <si>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</si>
  <si>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</si>
  <si>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</si>
  <si>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</si>
  <si>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</si>
  <si>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</si>
  <si>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</si>
  <si>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</si>
  <si>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</si>
  <si>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</si>
  <si>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</si>
  <si>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</si>
  <si>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</si>
  <si>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</si>
  <si>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</si>
  <si>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</si>
  <si>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</si>
  <si>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</si>
  <si>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</si>
  <si>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</si>
  <si>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</si>
  <si>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</si>
  <si>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</si>
  <si>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</si>
  <si>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</si>
  <si>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</si>
  <si>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</si>
  <si>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</si>
  <si>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</si>
  <si>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</si>
  <si>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</si>
  <si>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</si>
  <si>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</si>
  <si>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</si>
  <si>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</si>
  <si>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</si>
  <si>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</si>
  <si>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</si>
  <si>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</si>
  <si>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</si>
  <si>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</si>
  <si>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</si>
  <si>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</si>
  <si>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</si>
  <si>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</si>
  <si>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</si>
  <si>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</si>
  <si>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</si>
  <si>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</si>
  <si>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</si>
  <si>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</si>
  <si>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</si>
  <si>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</si>
  <si>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</si>
  <si>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</si>
  <si>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</si>
  <si>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</si>
  <si>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</si>
  <si>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</si>
  <si>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</si>
  <si>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</si>
  <si>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</si>
  <si>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</si>
  <si>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</si>
  <si>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</si>
  <si>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</si>
  <si>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</si>
  <si>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</si>
  <si>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</si>
  <si>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</si>
  <si>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</si>
  <si>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</si>
  <si>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</si>
  <si>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</si>
  <si>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</si>
  <si>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</si>
  <si>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</si>
  <si>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</si>
  <si>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</si>
  <si>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</si>
  <si>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</si>
  <si>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</si>
  <si>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</si>
  <si>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</si>
  <si>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</si>
  <si>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</si>
  <si>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</si>
  <si>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</si>
  <si>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</si>
  <si>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</si>
  <si>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</si>
  <si>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</si>
  <si>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</si>
  <si>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</si>
  <si>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</si>
  <si>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</si>
  <si>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</si>
  <si>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</si>
  <si>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</si>
  <si>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</si>
  <si>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</si>
  <si>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</si>
  <si>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</si>
  <si>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</si>
  <si>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</si>
  <si>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</si>
  <si>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</si>
  <si>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</si>
  <si>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</si>
  <si>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</si>
  <si>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</si>
  <si>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</si>
  <si>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</si>
  <si>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</si>
  <si>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</si>
  <si>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</si>
  <si>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</si>
  <si>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</si>
  <si>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</si>
  <si>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</si>
  <si>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</si>
  <si>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</si>
  <si>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</si>
  <si>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</si>
  <si>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</si>
  <si>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</si>
  <si>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</si>
  <si>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</si>
  <si>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</si>
  <si>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</si>
  <si>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</si>
  <si>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</si>
  <si>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</si>
  <si>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</si>
  <si>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</si>
  <si>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</si>
  <si>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</si>
  <si>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</si>
  <si>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</si>
  <si>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</si>
  <si>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</si>
  <si>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</si>
  <si>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</si>
  <si>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</si>
  <si>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</si>
  <si>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</si>
  <si>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</si>
  <si>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</si>
  <si>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</si>
  <si>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</si>
  <si>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</si>
  <si>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</si>
  <si>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</si>
  <si>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</si>
  <si>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</si>
  <si>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</si>
  <si>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</si>
  <si>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</si>
  <si>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</si>
  <si>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</si>
  <si>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</si>
  <si>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</si>
  <si>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</si>
  <si>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</si>
  <si>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</si>
  <si>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</si>
  <si>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</si>
  <si>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</si>
  <si>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</si>
  <si>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</si>
  <si>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</si>
  <si>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</si>
  <si>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</si>
  <si>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</si>
  <si>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</si>
  <si>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</si>
  <si>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</si>
  <si>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</si>
  <si>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</si>
  <si>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</si>
  <si>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</si>
  <si>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</si>
  <si>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</si>
  <si>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</si>
  <si>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</si>
  <si>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</si>
  <si>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</si>
  <si>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</si>
  <si>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</si>
  <si>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</si>
  <si>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</si>
  <si>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</si>
  <si>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</si>
  <si>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</si>
  <si>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</si>
  <si>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</si>
  <si>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</si>
  <si>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</si>
  <si>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</si>
  <si>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</si>
  <si>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</si>
  <si>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</si>
  <si>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</si>
  <si>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</si>
  <si>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</si>
  <si>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</si>
  <si>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</si>
  <si>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</si>
  <si>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</si>
  <si>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</si>
  <si>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</si>
  <si>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</si>
  <si>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</si>
  <si>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</si>
  <si>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</si>
  <si>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</si>
  <si>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</si>
  <si>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</si>
  <si>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</si>
  <si>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</si>
  <si>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</si>
  <si>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</si>
  <si>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</si>
  <si>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</si>
  <si>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</si>
  <si>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</si>
  <si>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</si>
  <si>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</si>
  <si>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</si>
  <si>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</si>
  <si>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</si>
  <si>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</si>
  <si>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</si>
  <si>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</si>
  <si>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</si>
  <si>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</si>
  <si>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</si>
  <si>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</si>
  <si>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</si>
  <si>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</si>
  <si>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</si>
  <si>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</si>
  <si>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</si>
  <si>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</si>
  <si>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</si>
  <si>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</si>
  <si>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</si>
  <si>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</si>
  <si>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</si>
  <si>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</si>
  <si>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</si>
  <si>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</si>
  <si>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</si>
  <si>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</si>
  <si>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</si>
  <si>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</si>
  <si>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</si>
  <si>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</si>
  <si>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</si>
  <si>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</si>
  <si>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</si>
  <si>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</si>
  <si>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</si>
  <si>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</si>
  <si>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</si>
  <si>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</si>
  <si>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</si>
  <si>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</si>
  <si>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</si>
  <si>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</si>
  <si>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</si>
  <si>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</si>
  <si>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</si>
  <si>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</si>
  <si>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</si>
  <si>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</si>
  <si>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</si>
  <si>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</si>
  <si>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</si>
  <si>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</si>
  <si>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</si>
  <si>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</si>
  <si>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</si>
  <si>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</si>
  <si>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</si>
  <si>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</si>
  <si>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</si>
  <si>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</si>
  <si>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</si>
  <si>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</si>
  <si>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</si>
  <si>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</si>
  <si>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</si>
  <si>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</si>
  <si>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</si>
  <si>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</si>
  <si>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</si>
  <si>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</si>
  <si>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</si>
  <si>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</si>
  <si>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</si>
  <si>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</si>
  <si>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</si>
  <si>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</si>
  <si>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</si>
  <si>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</si>
  <si>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</si>
  <si>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</si>
  <si>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</si>
  <si>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</si>
  <si>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</si>
  <si>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</si>
  <si>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</si>
  <si>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</si>
  <si>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</si>
  <si>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</si>
  <si>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</si>
  <si>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</si>
  <si>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</si>
  <si>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</si>
  <si>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</si>
  <si>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</si>
  <si>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</si>
  <si>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</si>
  <si>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</si>
  <si>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</si>
  <si>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</si>
  <si>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</si>
  <si>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</si>
  <si>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</si>
  <si>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</si>
  <si>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</si>
  <si>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</si>
  <si>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</si>
  <si>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</si>
  <si>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</si>
  <si>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</si>
  <si>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</si>
  <si>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</si>
  <si>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</si>
  <si>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</si>
  <si>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</si>
  <si>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</si>
  <si>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</si>
  <si>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</si>
  <si>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</si>
  <si>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</si>
  <si>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</si>
  <si>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</si>
  <si>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</si>
  <si>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</si>
  <si>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</si>
  <si>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</si>
  <si>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</si>
  <si>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</si>
  <si>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</si>
  <si>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</si>
  <si>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</si>
  <si>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</si>
  <si>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</si>
  <si>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</si>
  <si>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</si>
  <si>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</si>
  <si>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</si>
  <si>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</si>
  <si>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</si>
  <si>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</si>
  <si>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</si>
  <si>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</si>
  <si>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</si>
  <si>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</si>
  <si>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</si>
  <si>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</si>
  <si>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</si>
  <si>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</si>
  <si>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</si>
  <si>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</si>
  <si>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</si>
  <si>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</si>
  <si>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</si>
  <si>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</si>
  <si>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</si>
  <si>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</si>
  <si>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</si>
  <si>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</si>
  <si>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</si>
  <si>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</si>
  <si>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</si>
  <si>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</si>
  <si>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</si>
  <si>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</si>
  <si>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</si>
  <si>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</si>
  <si>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</si>
  <si>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</si>
  <si>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</si>
  <si>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</si>
  <si>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</si>
  <si>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</si>
  <si>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</si>
  <si>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</si>
  <si>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</si>
  <si>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</si>
  <si>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</si>
  <si>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</si>
  <si>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</si>
  <si>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</si>
  <si>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</si>
  <si>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</si>
  <si>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</si>
  <si>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</si>
  <si>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</si>
  <si>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</si>
  <si>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</si>
  <si>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</si>
  <si>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</si>
  <si>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</si>
  <si>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</si>
  <si>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</si>
  <si>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</si>
  <si>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</si>
  <si>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</si>
  <si>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</si>
  <si>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</si>
  <si>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</si>
  <si>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</si>
  <si>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</si>
  <si>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</si>
  <si>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</si>
  <si>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</si>
  <si>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</si>
  <si>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</si>
  <si>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</si>
  <si>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</si>
  <si>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</si>
  <si>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</si>
  <si>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</si>
  <si>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</si>
  <si>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</si>
  <si>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</si>
  <si>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</si>
  <si>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</si>
  <si>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</si>
  <si>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</si>
  <si>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</si>
  <si>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</si>
  <si>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</si>
  <si>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</si>
  <si>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</si>
  <si>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</si>
  <si>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</si>
  <si>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</si>
  <si>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</si>
  <si>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</si>
  <si>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</si>
  <si>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</si>
  <si>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</si>
  <si>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</si>
  <si>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</si>
  <si>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</si>
  <si>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</si>
  <si>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</si>
  <si>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</si>
  <si>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</si>
  <si>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</si>
  <si>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</si>
  <si>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</si>
  <si>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</si>
  <si>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</si>
  <si>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</si>
  <si>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</si>
  <si>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</si>
  <si>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</si>
  <si>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</si>
  <si>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</si>
  <si>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</si>
  <si>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</si>
  <si>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</si>
  <si>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</si>
  <si>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</si>
  <si>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</si>
  <si>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</si>
  <si>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</si>
  <si>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</si>
  <si>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</si>
  <si>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</si>
  <si>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</si>
  <si>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</si>
  <si>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</si>
  <si>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</si>
  <si>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</si>
  <si>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</si>
  <si>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</si>
  <si>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</si>
  <si>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</si>
  <si>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</si>
  <si>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</si>
  <si>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</si>
  <si>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</si>
  <si>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</si>
  <si>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</si>
  <si>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</si>
  <si>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</si>
  <si>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</si>
  <si>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</si>
  <si>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</si>
  <si>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</si>
  <si>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</si>
  <si>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</si>
  <si>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</si>
  <si>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</si>
  <si>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</si>
  <si>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</si>
  <si>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</si>
  <si>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</si>
  <si>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</si>
  <si>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</si>
  <si>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</si>
  <si>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</si>
  <si>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</si>
  <si>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</si>
  <si>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</si>
  <si>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</si>
  <si>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</si>
  <si>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</si>
  <si>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</si>
  <si>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</si>
  <si>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</si>
  <si>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</si>
  <si>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</si>
  <si>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</si>
  <si>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</si>
  <si>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</si>
  <si>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</si>
  <si>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</si>
  <si>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</si>
  <si>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</si>
  <si>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</si>
  <si>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</si>
  <si>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</si>
  <si>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</si>
  <si>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</si>
  <si>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</si>
  <si>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</si>
  <si>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</si>
  <si>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</si>
  <si>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</si>
  <si>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</si>
  <si>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</si>
  <si>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</si>
  <si>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</si>
  <si>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</si>
  <si>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</si>
  <si>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</si>
  <si>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</si>
  <si>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</si>
  <si>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</si>
  <si>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</si>
  <si>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</si>
  <si>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</si>
  <si>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</si>
  <si>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</si>
  <si>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</si>
  <si>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</si>
  <si>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</si>
  <si>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</si>
  <si>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</si>
  <si>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</si>
  <si>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</si>
  <si>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</si>
  <si>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</si>
  <si>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</si>
  <si>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</si>
  <si>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</si>
  <si>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</si>
  <si>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</si>
  <si>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</si>
  <si>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</si>
  <si>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</si>
  <si>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</si>
  <si>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</si>
  <si>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</si>
  <si>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</si>
  <si>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</si>
  <si>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</si>
  <si>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</si>
  <si>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</si>
  <si>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</si>
  <si>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</si>
  <si>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</si>
  <si>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</si>
  <si>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</si>
  <si>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</si>
  <si>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</si>
  <si>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</si>
  <si>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</si>
  <si>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</si>
  <si>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</si>
  <si>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</si>
  <si>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</si>
  <si>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</si>
  <si>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</si>
  <si>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</si>
  <si>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</si>
  <si>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</si>
  <si>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</si>
  <si>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</si>
  <si>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</si>
  <si>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</si>
  <si>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</si>
  <si>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</si>
  <si>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</si>
  <si>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</si>
  <si>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</si>
  <si>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</si>
  <si>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</si>
  <si>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</si>
  <si>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</si>
  <si>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</si>
  <si>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</si>
  <si>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</si>
  <si>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</si>
  <si>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</si>
  <si>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</si>
  <si>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</si>
  <si>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</si>
  <si>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</si>
  <si>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</si>
  <si>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</si>
  <si>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</si>
  <si>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</si>
  <si>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</si>
  <si>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</si>
  <si>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</si>
  <si>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</si>
  <si>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</si>
  <si>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</si>
  <si>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</si>
  <si>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</si>
  <si>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</si>
  <si>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</si>
  <si>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</si>
  <si>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</si>
  <si>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</si>
  <si>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</si>
  <si>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</si>
  <si>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</si>
  <si>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</si>
  <si>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</si>
  <si>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</si>
  <si>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</si>
  <si>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</si>
  <si>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</si>
  <si>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</si>
  <si>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</si>
  <si>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</si>
  <si>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</si>
  <si>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</si>
  <si>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</si>
  <si>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</si>
  <si>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</si>
  <si>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</si>
  <si>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</si>
  <si>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</si>
  <si>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</si>
  <si>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</si>
  <si>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</si>
  <si>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</si>
  <si>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</si>
  <si>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</si>
  <si>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</si>
  <si>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</si>
  <si>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</si>
  <si>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</si>
  <si>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</si>
  <si>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</si>
  <si>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</si>
  <si>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</si>
  <si>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</si>
  <si>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</si>
  <si>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</si>
  <si>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</si>
  <si>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</si>
  <si>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</si>
  <si>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</si>
  <si>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</si>
  <si>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</si>
  <si>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</si>
  <si>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</si>
  <si>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</si>
  <si>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</si>
  <si>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</si>
  <si>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</si>
  <si>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</si>
  <si>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</si>
  <si>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</si>
  <si>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</si>
  <si>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</si>
  <si>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</si>
  <si>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</si>
  <si>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</si>
  <si>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</si>
  <si>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</si>
  <si>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</si>
  <si>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</si>
  <si>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</si>
  <si>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</si>
  <si>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</si>
  <si>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</si>
  <si>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</si>
  <si>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</si>
  <si>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</si>
  <si>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</si>
  <si>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</si>
  <si>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</si>
  <si>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</si>
  <si>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</si>
  <si>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</si>
  <si>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</si>
  <si>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</si>
  <si>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</si>
  <si>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</si>
  <si>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</si>
  <si>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</si>
  <si>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</si>
  <si>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</si>
  <si>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</si>
  <si>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</si>
  <si>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</si>
  <si>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</si>
  <si>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</si>
  <si>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</si>
  <si>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</si>
  <si>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</si>
  <si>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</si>
  <si>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</si>
  <si>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</si>
  <si>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</si>
  <si>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</si>
  <si>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</si>
  <si>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</si>
  <si>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</si>
  <si>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</si>
  <si>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</si>
  <si>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</si>
  <si>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</si>
  <si>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</si>
  <si>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</si>
  <si>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</si>
  <si>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</si>
  <si>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</si>
  <si>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</si>
  <si>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</si>
  <si>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</si>
  <si>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</si>
  <si>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</si>
  <si>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</si>
  <si>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</si>
  <si>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</si>
  <si>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</si>
  <si>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</si>
  <si>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</si>
  <si>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</si>
  <si>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</si>
  <si>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</si>
  <si>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</si>
  <si>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</si>
  <si>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</si>
  <si>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</si>
  <si>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</si>
  <si>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</si>
  <si>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</si>
  <si>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</si>
  <si>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</si>
  <si>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</si>
  <si>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</si>
  <si>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</si>
  <si>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</si>
  <si>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</si>
  <si>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</si>
  <si>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</si>
  <si>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</si>
  <si>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</si>
  <si>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</si>
  <si>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</si>
  <si>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</si>
  <si>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</si>
  <si>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</si>
  <si>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</si>
  <si>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</si>
  <si>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</si>
  <si>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</si>
  <si>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</si>
  <si>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</si>
  <si>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</si>
  <si>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</si>
  <si>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</si>
  <si>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</si>
  <si>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</si>
  <si>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</si>
  <si>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</si>
  <si>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</si>
  <si>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</si>
  <si>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</si>
  <si>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</si>
  <si>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</si>
  <si>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</si>
  <si>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</si>
  <si>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</si>
  <si>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</si>
  <si>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</si>
  <si>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</si>
  <si>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</si>
  <si>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</si>
  <si>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</si>
  <si>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</si>
  <si>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</si>
  <si>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</si>
  <si>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</si>
  <si>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</si>
  <si>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</si>
  <si>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</si>
  <si>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</si>
  <si>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</si>
  <si>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</si>
  <si>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</si>
  <si>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</si>
  <si>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</si>
  <si>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</si>
  <si>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</si>
  <si>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</si>
  <si>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</si>
  <si>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</si>
  <si>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</si>
  <si>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</si>
  <si>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</si>
  <si>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</si>
  <si>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</si>
  <si>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</si>
  <si>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</si>
  <si>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</si>
  <si>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</si>
  <si>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</si>
  <si>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</si>
  <si>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</si>
  <si>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</si>
  <si>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</si>
  <si>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</si>
  <si>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</si>
  <si>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</si>
  <si>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</si>
  <si>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</si>
  <si>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</si>
  <si>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</si>
  <si>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</si>
  <si>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</si>
  <si>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</si>
  <si>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</si>
  <si>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</si>
  <si>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</si>
  <si>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</si>
  <si>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</si>
  <si>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</si>
  <si>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</si>
  <si>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</si>
  <si>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</si>
  <si>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</si>
  <si>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</si>
  <si>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</si>
  <si>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</si>
  <si>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</si>
  <si>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</si>
  <si>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</si>
  <si>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</si>
  <si>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</si>
  <si>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</si>
  <si>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</si>
  <si>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</si>
  <si>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</si>
  <si>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</si>
  <si>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</si>
  <si>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</si>
  <si>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</si>
  <si>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</si>
  <si>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</si>
  <si>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</si>
  <si>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</si>
  <si>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</si>
  <si>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</si>
  <si>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</si>
  <si>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</si>
  <si>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</si>
  <si>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</si>
  <si>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</si>
  <si>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</si>
  <si>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</si>
  <si>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</si>
  <si>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</si>
  <si>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</si>
  <si>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</si>
  <si>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</si>
  <si>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</si>
  <si>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</si>
  <si>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</si>
  <si>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</si>
  <si>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</si>
  <si>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</si>
  <si>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</si>
  <si>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</si>
  <si>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</si>
  <si>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</si>
  <si>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</si>
  <si>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</si>
  <si>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</si>
  <si>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</si>
  <si>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</si>
  <si>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</si>
  <si>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</si>
  <si>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</si>
  <si>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</si>
  <si>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</si>
  <si>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</si>
  <si>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</si>
  <si>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</si>
  <si>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</si>
  <si>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</si>
  <si>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</si>
  <si>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</si>
  <si>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</si>
  <si>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</si>
  <si>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</si>
  <si>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</si>
  <si>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</si>
  <si>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</si>
  <si>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</si>
  <si>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</si>
  <si>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</si>
  <si>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</si>
  <si>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</si>
  <si>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</si>
  <si>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</si>
  <si>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</si>
  <si>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</si>
  <si>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</si>
  <si>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</si>
  <si>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</si>
  <si>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</si>
  <si>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</si>
  <si>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</si>
  <si>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</si>
  <si>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</si>
  <si>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</si>
  <si>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</si>
  <si>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</si>
  <si>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</si>
  <si>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</si>
  <si>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</si>
  <si>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</si>
  <si>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</si>
  <si>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</si>
  <si>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</si>
  <si>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</si>
  <si>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</si>
  <si>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</si>
  <si>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</si>
  <si>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</si>
  <si>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</si>
  <si>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</si>
  <si>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</si>
  <si>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</si>
  <si>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</si>
  <si>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</si>
  <si>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</si>
  <si>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</si>
  <si>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</si>
  <si>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</si>
  <si>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</si>
  <si>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</si>
  <si>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</si>
  <si>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</si>
  <si>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</si>
  <si>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</si>
  <si>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</si>
  <si>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</si>
  <si>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</si>
  <si>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</si>
  <si>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</si>
  <si>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</si>
  <si>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</si>
  <si>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</si>
  <si>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</si>
  <si>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</si>
  <si>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</si>
  <si>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</si>
  <si>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</si>
  <si>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</si>
  <si>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</si>
  <si>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</si>
  <si>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</si>
  <si>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</si>
  <si>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</si>
  <si>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</si>
  <si>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</si>
  <si>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</si>
  <si>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</si>
  <si>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</si>
  <si>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</si>
  <si>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</si>
  <si>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</si>
  <si>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</si>
  <si>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</si>
  <si>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</si>
  <si>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</si>
  <si>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</si>
  <si>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</si>
  <si>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</si>
  <si>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</si>
  <si>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</si>
  <si>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</si>
  <si>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</si>
  <si>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</si>
  <si>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</si>
  <si>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</si>
  <si>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</si>
  <si>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</si>
  <si>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</si>
  <si>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</si>
  <si>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</si>
  <si>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</si>
  <si>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</si>
  <si>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</si>
  <si>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</si>
  <si>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</si>
  <si>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</si>
  <si>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</si>
  <si>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</si>
  <si>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</si>
  <si>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</si>
  <si>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</si>
  <si>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</si>
  <si>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</si>
  <si>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</si>
  <si>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</si>
  <si>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</si>
  <si>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</si>
  <si>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</si>
  <si>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</si>
  <si>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</si>
  <si>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</si>
  <si>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</si>
  <si>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</si>
  <si>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</si>
  <si>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</si>
  <si>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</si>
  <si>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</si>
  <si>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</si>
  <si>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</si>
  <si>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</si>
  <si>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</si>
  <si>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</si>
  <si>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</si>
  <si>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</si>
  <si>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</si>
  <si>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</si>
  <si>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</si>
  <si>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</si>
  <si>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</si>
  <si>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</si>
  <si>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</si>
  <si>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</si>
  <si>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</si>
  <si>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</si>
  <si>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</si>
  <si>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</si>
  <si>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</si>
  <si>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</si>
  <si>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</si>
  <si>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</si>
  <si>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</si>
  <si>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</si>
  <si>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</si>
  <si>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</si>
  <si>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</si>
  <si>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</si>
  <si>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</si>
  <si>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</si>
  <si>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</si>
  <si>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</si>
  <si>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</si>
  <si>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</si>
  <si>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</si>
  <si>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</si>
  <si>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</si>
  <si>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</si>
  <si>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</si>
  <si>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</si>
  <si>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</si>
  <si>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</si>
  <si>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</si>
  <si>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</si>
  <si>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</si>
  <si>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</si>
  <si>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</si>
  <si>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</si>
  <si>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</si>
  <si>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</si>
  <si>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</si>
  <si>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</si>
  <si>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</si>
  <si>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</si>
  <si>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</si>
  <si>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</si>
  <si>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</si>
  <si>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</si>
  <si>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</si>
  <si>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</si>
  <si>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</si>
  <si>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</si>
  <si>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</si>
  <si>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</si>
  <si>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</si>
  <si>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</si>
  <si>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</si>
  <si>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</si>
  <si>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</si>
  <si>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</si>
  <si>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</si>
  <si>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</si>
  <si>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</si>
  <si>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</si>
  <si>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</si>
  <si>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</si>
  <si>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</si>
  <si>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</si>
  <si>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</si>
  <si>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</si>
  <si>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</si>
  <si>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</si>
  <si>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</si>
  <si>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</si>
  <si>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</si>
  <si>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</si>
  <si>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</si>
  <si>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</si>
  <si>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</si>
  <si>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</si>
  <si>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</si>
  <si>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</si>
  <si>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</si>
  <si>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</si>
  <si>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</si>
  <si>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</si>
  <si>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</si>
  <si>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</si>
  <si>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</si>
  <si>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</si>
  <si>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</si>
  <si>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</si>
  <si>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</si>
  <si>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</si>
  <si>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</si>
  <si>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</si>
  <si>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</si>
  <si>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</si>
  <si>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</si>
  <si>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</si>
  <si>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</si>
  <si>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</si>
  <si>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</si>
  <si>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</si>
  <si>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</si>
  <si>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</si>
  <si>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</si>
  <si>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</si>
  <si>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</si>
  <si>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</si>
  <si>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</si>
  <si>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</si>
  <si>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</si>
  <si>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</si>
  <si>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</si>
  <si>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</si>
  <si>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</si>
  <si>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</si>
  <si>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</si>
  <si>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</si>
  <si>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</si>
  <si>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</si>
  <si>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</si>
  <si>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</si>
  <si>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</si>
  <si>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</si>
  <si>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</si>
  <si>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</si>
  <si>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</si>
  <si>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</si>
  <si>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</si>
  <si>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</si>
  <si>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</si>
  <si>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</si>
  <si>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</si>
  <si>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</si>
  <si>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</si>
  <si>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</si>
  <si>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</si>
  <si>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</si>
  <si>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</si>
  <si>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</si>
  <si>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</si>
  <si>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</si>
  <si>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</si>
  <si>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</si>
  <si>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</si>
  <si>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</si>
  <si>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</si>
  <si>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</si>
  <si>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</si>
  <si>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</si>
  <si>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</si>
  <si>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</si>
  <si>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</si>
  <si>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</si>
  <si>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</si>
  <si>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</si>
  <si>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</si>
  <si>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</si>
  <si>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</si>
  <si>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</si>
  <si>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</si>
  <si>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</si>
  <si>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</si>
  <si>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</si>
  <si>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</si>
  <si>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</si>
  <si>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</si>
  <si>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</si>
  <si>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</si>
  <si>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</si>
  <si>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</si>
  <si>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</si>
  <si>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</si>
  <si>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</si>
  <si>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</si>
  <si>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</si>
  <si>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</si>
  <si>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</si>
  <si>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</si>
  <si>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</si>
  <si>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</si>
  <si>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</si>
  <si>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</si>
  <si>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</si>
  <si>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</si>
  <si>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</si>
  <si>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</si>
  <si>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</si>
  <si>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</si>
  <si>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</si>
  <si>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</si>
  <si>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</si>
  <si>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</si>
  <si>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</si>
  <si>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</si>
  <si>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</si>
  <si>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</si>
  <si>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</si>
  <si>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</si>
  <si>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</si>
  <si>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</si>
  <si>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</si>
  <si>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</si>
  <si>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</si>
  <si>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</si>
  <si>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</si>
  <si>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</si>
  <si>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</si>
  <si>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</si>
  <si>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</si>
  <si>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</si>
  <si>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</si>
  <si>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</si>
  <si>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</si>
  <si>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</si>
  <si>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</si>
  <si>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</si>
  <si>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</si>
  <si>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</si>
  <si>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</si>
  <si>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</si>
  <si>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</si>
  <si>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</si>
  <si>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</si>
  <si>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</si>
  <si>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</si>
  <si>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</si>
  <si>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</si>
  <si>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</si>
  <si>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</si>
  <si>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</si>
  <si>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</si>
  <si>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</si>
  <si>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</si>
  <si>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</si>
  <si>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</si>
  <si>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</si>
  <si>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</si>
  <si>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</si>
  <si>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</si>
  <si>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</si>
  <si>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</si>
  <si>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</si>
  <si>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</si>
  <si>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</si>
  <si>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</si>
  <si>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</si>
  <si>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</si>
  <si>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</si>
  <si>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</si>
  <si>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</si>
  <si>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</si>
  <si>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</si>
  <si>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</si>
  <si>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</si>
  <si>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</si>
  <si>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</si>
  <si>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</si>
  <si>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</si>
  <si>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</si>
  <si>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</si>
  <si>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</si>
  <si>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</si>
  <si>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</si>
  <si>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</si>
  <si>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</si>
  <si>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</si>
  <si>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</si>
  <si>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</si>
  <si>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</si>
  <si>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</si>
  <si>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</si>
  <si>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</si>
  <si>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</si>
  <si>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</si>
  <si>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</si>
  <si>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</si>
  <si>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</si>
  <si>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</si>
  <si>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</si>
  <si>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</si>
  <si>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</si>
  <si>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</si>
  <si>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</si>
  <si>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</si>
  <si>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</si>
  <si>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</si>
  <si>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</si>
  <si>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</si>
  <si>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</si>
  <si>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</si>
  <si>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</si>
  <si>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</si>
  <si>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</si>
  <si>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</si>
  <si>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</si>
  <si>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</si>
  <si>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</si>
  <si>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</si>
  <si>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</si>
  <si>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</si>
  <si>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</si>
  <si>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</si>
  <si>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</si>
  <si>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</si>
  <si>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</si>
  <si>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</si>
  <si>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</si>
  <si>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</si>
  <si>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</si>
  <si>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</si>
  <si>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</si>
  <si>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</si>
  <si>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</si>
  <si>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</si>
  <si>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</si>
  <si>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</si>
  <si>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</si>
  <si>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</si>
  <si>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</si>
  <si>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</si>
  <si>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</si>
  <si>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</si>
  <si>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</si>
  <si>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</si>
  <si>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</si>
  <si>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</si>
  <si>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</si>
  <si>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</si>
  <si>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</si>
  <si>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</si>
  <si>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</si>
  <si>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</si>
  <si>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</si>
  <si>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</si>
  <si>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</si>
  <si>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</si>
  <si>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</si>
  <si>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</si>
  <si>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</si>
  <si>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</si>
  <si>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</si>
  <si>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</si>
  <si>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</si>
  <si>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</si>
  <si>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</si>
  <si>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</si>
  <si>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</si>
  <si>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</si>
  <si>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</si>
  <si>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</si>
  <si>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</si>
  <si>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</si>
  <si>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</si>
  <si>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</si>
  <si>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</si>
  <si>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</si>
  <si>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</si>
  <si>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</si>
  <si>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</si>
  <si>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</si>
  <si>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</si>
  <si>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</si>
  <si>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</si>
  <si>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</si>
  <si>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</si>
  <si>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</si>
  <si>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</si>
  <si>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</si>
  <si>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</si>
  <si>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</si>
  <si>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</si>
  <si>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</si>
  <si>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</si>
  <si>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</si>
  <si>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</si>
  <si>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</si>
  <si>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</si>
  <si>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</si>
  <si>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</si>
  <si>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</si>
  <si>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</si>
  <si>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</si>
  <si>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</si>
  <si>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</si>
  <si>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</si>
  <si>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</si>
  <si>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</si>
  <si>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</si>
  <si>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</si>
  <si>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</si>
  <si>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</si>
  <si>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</si>
  <si>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</si>
  <si>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</si>
  <si>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</si>
  <si>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</si>
  <si>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</si>
  <si>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</si>
  <si>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</si>
  <si>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</si>
  <si>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</si>
  <si>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</si>
  <si>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</si>
  <si>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</si>
  <si>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</si>
  <si>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</si>
  <si>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</si>
  <si>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</si>
  <si>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</si>
  <si>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</si>
  <si>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</si>
  <si>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</si>
  <si>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</si>
  <si>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</si>
  <si>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</si>
  <si>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</si>
  <si>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</si>
  <si>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</si>
  <si>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</si>
  <si>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</si>
  <si>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</si>
  <si>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</si>
  <si>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</si>
  <si>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</si>
  <si>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</si>
  <si>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</si>
  <si>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</si>
  <si>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</si>
  <si>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</si>
  <si>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</si>
  <si>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</si>
  <si>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</si>
  <si>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</si>
  <si>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</si>
  <si>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</si>
  <si>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</si>
  <si>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</si>
  <si>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</si>
  <si>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</si>
  <si>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</si>
  <si>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</si>
  <si>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</si>
  <si>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</si>
  <si>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</si>
  <si>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</si>
  <si>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</si>
  <si>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</si>
  <si>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</si>
  <si>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</si>
  <si>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</si>
  <si>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</si>
  <si>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</si>
  <si>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</si>
  <si>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</si>
  <si>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</si>
  <si>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</si>
  <si>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</si>
  <si>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</si>
  <si>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</si>
  <si>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</si>
  <si>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</si>
  <si>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</si>
  <si>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</si>
  <si>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</si>
  <si>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</si>
  <si>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</si>
  <si>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</si>
  <si>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</si>
  <si>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</si>
  <si>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</si>
  <si>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</si>
  <si>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</si>
  <si>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</si>
  <si>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</si>
  <si>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</si>
  <si>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</si>
  <si>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</si>
  <si>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</si>
  <si>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</si>
  <si>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</si>
  <si>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</si>
  <si>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</si>
  <si>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</si>
  <si>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</si>
  <si>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</si>
  <si>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</si>
  <si>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</si>
  <si>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</si>
  <si>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</si>
  <si>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</si>
  <si>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</si>
  <si>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</si>
  <si>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</si>
  <si>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</si>
  <si>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</si>
  <si>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</si>
  <si>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</si>
  <si>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</si>
  <si>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</si>
  <si>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</si>
  <si>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</si>
  <si>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</si>
  <si>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</si>
  <si>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</si>
  <si>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</si>
  <si>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</si>
  <si>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</si>
  <si>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</si>
  <si>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</si>
  <si>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</si>
  <si>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</si>
  <si>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</si>
  <si>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</si>
  <si>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</si>
  <si>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</si>
  <si>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</si>
  <si>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</si>
  <si>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</si>
  <si>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</si>
  <si>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</si>
  <si>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</si>
  <si>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</si>
  <si>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</si>
  <si>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</si>
  <si>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</si>
  <si>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</si>
  <si>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</si>
  <si>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</si>
  <si>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</si>
  <si>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</si>
  <si>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</si>
  <si>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</si>
  <si>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</si>
  <si>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</si>
  <si>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</si>
  <si>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</si>
  <si>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</si>
  <si>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</si>
  <si>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</si>
  <si>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</si>
  <si>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</si>
  <si>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</si>
  <si>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</si>
  <si>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</si>
  <si>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</si>
  <si>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</si>
  <si>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</si>
  <si>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</si>
  <si>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</si>
  <si>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</si>
  <si>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</si>
  <si>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</si>
  <si>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</si>
  <si>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</si>
  <si>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</si>
  <si>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</si>
  <si>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</si>
  <si>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</si>
  <si>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</si>
  <si>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</si>
  <si>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</si>
  <si>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</si>
  <si>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</si>
  <si>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</si>
  <si>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</si>
  <si>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</si>
  <si>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</si>
  <si>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</si>
  <si>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</si>
  <si>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</si>
  <si>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</si>
  <si>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</si>
  <si>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</si>
  <si>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</si>
  <si>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</si>
  <si>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</si>
  <si>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</si>
  <si>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</si>
  <si>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</si>
  <si>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</si>
  <si>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</si>
  <si>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</si>
  <si>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</si>
  <si>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</si>
  <si>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</si>
  <si>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</si>
  <si>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</si>
  <si>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</si>
  <si>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</si>
  <si>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</si>
  <si>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</si>
  <si>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</si>
  <si>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</si>
  <si>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</si>
  <si>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</si>
  <si>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</si>
  <si>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</si>
  <si>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</si>
  <si>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</si>
  <si>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</si>
  <si>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</si>
  <si>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</si>
  <si>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</si>
  <si>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</si>
  <si>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</si>
  <si>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</si>
  <si>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</si>
  <si>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</si>
  <si>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</si>
  <si>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</si>
  <si>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</si>
  <si>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</si>
  <si>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</si>
  <si>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</si>
  <si>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</si>
  <si>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</si>
  <si>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</si>
  <si>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</si>
  <si>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</si>
  <si>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</si>
  <si>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</si>
  <si>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</si>
  <si>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</si>
  <si>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</si>
  <si>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</si>
  <si>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</si>
  <si>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</si>
  <si>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</si>
  <si>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</si>
  <si>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</si>
  <si>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</si>
  <si>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</si>
  <si>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</si>
  <si>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</si>
  <si>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</si>
  <si>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</si>
  <si>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</si>
  <si>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</si>
  <si>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</si>
  <si>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</si>
  <si>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</si>
  <si>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</si>
  <si>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</si>
  <si>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</si>
  <si>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</si>
  <si>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</si>
  <si>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</si>
  <si>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</si>
  <si>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</si>
  <si>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</si>
  <si>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</si>
  <si>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</si>
  <si>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</si>
  <si>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</si>
  <si>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</si>
  <si>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</si>
  <si>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</si>
  <si>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</si>
  <si>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</si>
  <si>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</si>
  <si>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</si>
  <si>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</si>
  <si>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</si>
  <si>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</si>
  <si>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</si>
  <si>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</si>
  <si>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</si>
  <si>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</si>
  <si>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</si>
  <si>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</si>
  <si>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</si>
  <si>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</si>
  <si>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</si>
  <si>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</si>
  <si>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</si>
  <si>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</si>
  <si>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</si>
  <si>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</si>
  <si>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</si>
  <si>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</si>
  <si>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</si>
  <si>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</si>
  <si>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</si>
  <si>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</si>
  <si>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</si>
  <si>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</si>
  <si>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</si>
  <si>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</si>
  <si>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</si>
  <si>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</si>
  <si>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</si>
  <si>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</si>
  <si>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</si>
  <si>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</si>
  <si>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</si>
  <si>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</si>
  <si>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</si>
  <si>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</si>
  <si>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</si>
  <si>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</si>
  <si>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</si>
  <si>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</si>
  <si>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</si>
  <si>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</si>
  <si>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</si>
  <si>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</si>
  <si>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</si>
  <si>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</si>
  <si>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</si>
  <si>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</si>
  <si>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</si>
  <si>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</si>
  <si>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</si>
  <si>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</si>
  <si>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</si>
  <si>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</si>
  <si>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</si>
  <si>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</si>
  <si>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</si>
  <si>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</si>
  <si>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</si>
  <si>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</si>
  <si>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</si>
  <si>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</si>
  <si>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</si>
  <si>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</si>
  <si>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</si>
  <si>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</si>
  <si>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</si>
  <si>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</si>
  <si>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</si>
  <si>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</si>
  <si>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</si>
  <si>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</si>
  <si>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</si>
  <si>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</si>
  <si>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</si>
  <si>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</si>
  <si>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</si>
  <si>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</si>
  <si>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</si>
  <si>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</si>
  <si>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</si>
  <si>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</si>
  <si>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</si>
  <si>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</si>
  <si>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</si>
  <si>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</si>
  <si>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</si>
  <si>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</si>
  <si>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</si>
  <si>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</si>
  <si>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</si>
  <si>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</si>
  <si>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</si>
  <si>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</si>
  <si>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</si>
  <si>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</si>
  <si>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</si>
  <si>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</si>
  <si>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</si>
  <si>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</si>
  <si>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</si>
  <si>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</si>
  <si>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</si>
  <si>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</si>
  <si>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</si>
  <si>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</si>
  <si>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</si>
  <si>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</si>
  <si>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</si>
  <si>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</si>
  <si>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</si>
  <si>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</si>
  <si>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</si>
  <si>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</si>
  <si>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</si>
  <si>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</si>
  <si>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</si>
  <si>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</si>
  <si>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</si>
  <si>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</si>
  <si>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</si>
  <si>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</si>
  <si>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</si>
  <si>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</si>
  <si>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</si>
  <si>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</si>
  <si>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</si>
  <si>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</si>
  <si>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</si>
  <si>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</si>
  <si>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</si>
  <si>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</si>
  <si>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</si>
  <si>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</si>
  <si>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</si>
  <si>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</si>
  <si>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</si>
  <si>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</si>
  <si>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</si>
  <si>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</si>
  <si>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</si>
  <si>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</si>
  <si>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</si>
  <si>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</si>
  <si>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</si>
  <si>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</si>
  <si>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</si>
  <si>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</si>
  <si>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</si>
  <si>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</si>
  <si>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</si>
  <si>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</si>
  <si>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</si>
  <si>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</si>
  <si>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</si>
  <si>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</si>
  <si>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</si>
  <si>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</si>
  <si>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</si>
  <si>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</si>
  <si>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</si>
  <si>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</si>
  <si>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</si>
  <si>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</si>
  <si>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</si>
  <si>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</si>
  <si>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</si>
  <si>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</si>
  <si>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</si>
  <si>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</si>
  <si>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</si>
  <si>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</si>
  <si>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</si>
  <si>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</si>
  <si>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</si>
  <si>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</si>
  <si>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</si>
  <si>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</si>
  <si>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</si>
  <si>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</si>
  <si>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</si>
  <si>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</si>
  <si>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</si>
  <si>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</si>
  <si>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</si>
  <si>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</si>
  <si>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</si>
  <si>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</si>
  <si>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</si>
  <si>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</si>
  <si>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</si>
  <si>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</si>
  <si>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</si>
  <si>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</si>
  <si>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</si>
  <si>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</si>
  <si>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</si>
  <si>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</si>
  <si>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</si>
  <si>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</si>
  <si>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</si>
  <si>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</si>
  <si>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</si>
  <si>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</si>
  <si>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</si>
  <si>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</si>
  <si>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</si>
  <si>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</si>
  <si>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</si>
  <si>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</si>
  <si>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</si>
  <si>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</si>
  <si>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</si>
  <si>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</si>
  <si>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</si>
  <si>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</si>
  <si>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</si>
  <si>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</si>
  <si>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</si>
  <si>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</si>
  <si>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</si>
  <si>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</si>
  <si>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</si>
  <si>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</si>
  <si>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</si>
  <si>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</si>
  <si>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</si>
  <si>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</si>
  <si>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</si>
  <si>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</si>
  <si>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</si>
  <si>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</si>
  <si>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</si>
  <si>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</si>
  <si>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</si>
  <si>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</si>
  <si>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</si>
  <si>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</si>
  <si>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</si>
  <si>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</si>
  <si>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</si>
  <si>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</si>
  <si>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</si>
  <si>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</si>
  <si>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</si>
  <si>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</si>
  <si>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</si>
  <si>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</si>
  <si>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</si>
  <si>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</si>
  <si>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</si>
  <si>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</si>
  <si>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</si>
  <si>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</si>
  <si>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</si>
  <si>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</si>
  <si>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</si>
  <si>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</si>
  <si>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</si>
  <si>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</si>
  <si>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</si>
  <si>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</si>
  <si>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</si>
  <si>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</si>
  <si>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</si>
  <si>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</si>
  <si>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</si>
  <si>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</si>
  <si>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</si>
  <si>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</si>
  <si>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</si>
  <si>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</si>
  <si>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</si>
  <si>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</si>
  <si>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</si>
  <si>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</si>
  <si>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</si>
  <si>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</si>
  <si>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</si>
  <si>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</si>
  <si>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</si>
  <si>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</si>
  <si>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</si>
  <si>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</si>
  <si>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</si>
  <si>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</si>
  <si>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</si>
  <si>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</si>
  <si>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</si>
  <si>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</si>
  <si>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</si>
  <si>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</si>
  <si>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</si>
  <si>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</si>
  <si>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</si>
  <si>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</si>
  <si>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</si>
  <si>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</si>
  <si>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</si>
  <si>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</si>
  <si>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</si>
  <si>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</si>
  <si>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</si>
  <si>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</si>
  <si>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</si>
  <si>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</si>
  <si>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</si>
  <si>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</si>
  <si>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</si>
  <si>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</si>
  <si>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</si>
  <si>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</si>
  <si>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</si>
  <si>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</si>
  <si>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</si>
  <si>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</si>
  <si>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</si>
  <si>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</si>
  <si>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</si>
  <si>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</si>
  <si>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</si>
  <si>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</si>
  <si>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</si>
  <si>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</si>
  <si>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</si>
  <si>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</si>
  <si>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</si>
  <si>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</si>
  <si>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</si>
  <si>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</si>
  <si>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</si>
  <si>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</si>
  <si>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</si>
  <si>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</si>
  <si>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</si>
  <si>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</si>
  <si>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</si>
  <si>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</si>
  <si>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</si>
  <si>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</si>
  <si>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</si>
  <si>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</si>
  <si>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</si>
  <si>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</si>
  <si>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</si>
  <si>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</si>
  <si>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</si>
  <si>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</si>
  <si>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</si>
  <si>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</si>
  <si>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</si>
  <si>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</si>
  <si>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</si>
  <si>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</si>
  <si>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</si>
  <si>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</si>
  <si>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</si>
  <si>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</si>
  <si>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</si>
  <si>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</si>
  <si>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</si>
  <si>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</si>
  <si>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</si>
  <si>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</si>
  <si>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</si>
  <si>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</si>
  <si>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</si>
  <si>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</si>
  <si>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</si>
  <si>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</si>
  <si>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</si>
  <si>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</si>
  <si>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</si>
  <si>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</si>
  <si>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</si>
  <si>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</si>
  <si>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</si>
  <si>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</si>
  <si>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</si>
  <si>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</si>
  <si>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</si>
  <si>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</si>
  <si>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</si>
  <si>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</si>
  <si>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</si>
  <si>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</si>
  <si>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</si>
  <si>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</si>
  <si>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</si>
  <si>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</si>
  <si>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</si>
  <si>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</si>
  <si>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</si>
  <si>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</si>
  <si>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</si>
  <si>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</si>
  <si>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</si>
  <si>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</si>
  <si>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</si>
  <si>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</si>
  <si>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</si>
  <si>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</si>
  <si>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</si>
  <si>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</si>
  <si>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</si>
  <si>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</si>
  <si>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</si>
  <si>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</si>
  <si>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</si>
  <si>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</si>
  <si>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</si>
  <si>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</si>
  <si>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</si>
  <si>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</si>
  <si>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</si>
  <si>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</si>
  <si>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</si>
  <si>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</si>
  <si>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</si>
  <si>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</si>
  <si>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</si>
  <si>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</si>
  <si>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</si>
  <si>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</si>
  <si>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</si>
  <si>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</si>
  <si>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</si>
  <si>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</si>
  <si>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</si>
  <si>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</si>
  <si>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</si>
  <si>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</si>
  <si>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</si>
  <si>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</si>
  <si>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</si>
  <si>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</si>
  <si>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</si>
  <si>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</si>
  <si>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</si>
  <si>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</si>
  <si>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</si>
  <si>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</si>
  <si>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</si>
  <si>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</si>
  <si>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</si>
  <si>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</si>
  <si>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</si>
  <si>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</si>
  <si>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</si>
  <si>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</si>
  <si>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</si>
  <si>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</si>
  <si>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</si>
  <si>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</si>
  <si>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</si>
  <si>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</si>
  <si>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</si>
  <si>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</si>
  <si>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</si>
  <si>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</si>
  <si>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</si>
  <si>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</si>
  <si>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</si>
  <si>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</si>
  <si>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</si>
  <si>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</si>
  <si>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</si>
  <si>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</si>
  <si>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</si>
  <si>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</si>
  <si>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</si>
  <si>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</si>
  <si>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</si>
  <si>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</si>
  <si>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</si>
  <si>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</si>
  <si>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</si>
  <si>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</si>
  <si>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</si>
  <si>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</si>
  <si>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</si>
  <si>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</si>
  <si>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</si>
  <si>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</si>
  <si>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</si>
  <si>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</si>
  <si>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</si>
  <si>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</si>
  <si>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</si>
  <si>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</si>
  <si>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</si>
  <si>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</si>
  <si>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</si>
  <si>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</si>
  <si>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</si>
  <si>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</si>
  <si>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</si>
  <si>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</si>
  <si>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</si>
  <si>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</si>
  <si>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</si>
  <si>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</si>
  <si>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</si>
  <si>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</si>
  <si>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</si>
  <si>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</si>
  <si>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</si>
  <si>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</si>
  <si>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</si>
  <si>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</si>
  <si>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</si>
  <si>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</si>
  <si>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</si>
  <si>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</si>
  <si>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</si>
  <si>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</si>
  <si>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</si>
  <si>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</si>
  <si>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</si>
  <si>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</si>
  <si>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</si>
  <si>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</si>
  <si>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</si>
  <si>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</si>
  <si>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</si>
  <si>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</si>
  <si>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</si>
  <si>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</si>
  <si>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</si>
  <si>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</si>
  <si>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</si>
  <si>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</si>
  <si>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</si>
  <si>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</si>
  <si>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</si>
  <si>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</si>
  <si>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</si>
  <si>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</si>
  <si>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</si>
  <si>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</si>
  <si>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</si>
  <si>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</si>
  <si>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</si>
  <si>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</si>
  <si>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</si>
  <si>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</si>
  <si>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</si>
  <si>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</si>
  <si>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</si>
  <si>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</si>
  <si>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</si>
  <si>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</si>
  <si>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</si>
  <si>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</si>
  <si>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</si>
  <si>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</si>
  <si>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</si>
  <si>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</si>
  <si>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</si>
  <si>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</si>
  <si>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</si>
  <si>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</si>
  <si>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</si>
  <si>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</si>
  <si>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</si>
  <si>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</si>
  <si>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</si>
  <si>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</si>
  <si>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</si>
  <si>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</si>
  <si>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</si>
  <si>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</si>
  <si>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</si>
  <si>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</si>
  <si>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</si>
  <si>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</si>
  <si>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</si>
  <si>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</si>
  <si>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</si>
  <si>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</si>
  <si>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</si>
  <si>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</si>
  <si>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</si>
  <si>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</si>
  <si>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</si>
  <si>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</si>
  <si>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</si>
  <si>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</si>
  <si>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</si>
  <si>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</si>
  <si>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</si>
  <si>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</si>
  <si>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</si>
  <si>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</si>
  <si>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</si>
  <si>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</si>
  <si>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</si>
  <si>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</si>
  <si>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</si>
  <si>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</si>
  <si>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</si>
  <si>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</si>
  <si>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</si>
  <si>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</si>
  <si>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</si>
  <si>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</si>
  <si>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</si>
  <si>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</si>
  <si>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</si>
  <si>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</si>
  <si>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</si>
  <si>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</si>
  <si>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</si>
  <si>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</si>
  <si>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</si>
  <si>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</si>
  <si>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</si>
  <si>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</si>
  <si>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</si>
  <si>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</si>
  <si>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</si>
  <si>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</si>
  <si>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</si>
  <si>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</si>
  <si>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</si>
  <si>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</si>
  <si>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</si>
  <si>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</si>
  <si>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</si>
  <si>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</si>
  <si>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</si>
  <si>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</si>
  <si>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</si>
  <si>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</si>
  <si>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</si>
  <si>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</si>
  <si>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</si>
  <si>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</si>
  <si>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</si>
  <si>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</si>
  <si>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</si>
  <si>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</si>
  <si>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</si>
  <si>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</si>
  <si>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</si>
  <si>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</si>
  <si>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</si>
  <si>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</si>
  <si>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</si>
  <si>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</si>
  <si>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</si>
  <si>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</si>
  <si>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</si>
  <si>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</si>
  <si>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</si>
  <si>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</si>
  <si>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</si>
  <si>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</si>
  <si>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</si>
  <si>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</si>
  <si>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</si>
  <si>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</si>
  <si>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</si>
  <si>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</si>
  <si>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</si>
  <si>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</si>
  <si>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</si>
  <si>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</si>
  <si>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</si>
  <si>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</si>
  <si>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</si>
  <si>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</si>
  <si>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</si>
  <si>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</si>
  <si>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</si>
  <si>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</si>
  <si>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</si>
  <si>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</si>
  <si>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</si>
  <si>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</si>
  <si>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</si>
  <si>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</si>
  <si>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</si>
  <si>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</si>
  <si>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</si>
  <si>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</si>
  <si>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</si>
  <si>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</si>
  <si>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</si>
  <si>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</si>
  <si>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</si>
  <si>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</si>
  <si>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</si>
  <si>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</si>
  <si>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</si>
  <si>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</si>
  <si>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</si>
  <si>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</si>
  <si>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</si>
  <si>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</si>
  <si>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</si>
  <si>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</si>
  <si>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</si>
  <si>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</si>
  <si>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</si>
  <si>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</si>
  <si>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</si>
  <si>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</si>
  <si>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</si>
  <si>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</si>
  <si>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</si>
  <si>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</si>
  <si>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</si>
  <si>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</si>
  <si>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</si>
  <si>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</si>
  <si>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</si>
  <si>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</si>
  <si>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</si>
  <si>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</si>
  <si>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</si>
  <si>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</si>
  <si>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</si>
  <si>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</si>
  <si>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</si>
  <si>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</si>
  <si>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</si>
  <si>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</si>
  <si>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</si>
  <si>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</si>
  <si>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</si>
  <si>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</si>
  <si>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</si>
  <si>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</si>
  <si>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</si>
  <si>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</si>
  <si>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</si>
  <si>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</si>
  <si>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</si>
  <si>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</si>
  <si>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</si>
  <si>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</si>
  <si>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</si>
  <si>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</si>
  <si>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</si>
  <si>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</si>
  <si>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</si>
  <si>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</si>
  <si>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</si>
  <si>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</si>
  <si>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</si>
  <si>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</si>
  <si>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</si>
  <si>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</si>
  <si>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</si>
  <si>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</si>
  <si>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</si>
  <si>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</si>
  <si>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</si>
  <si>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</si>
  <si>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</si>
  <si>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</si>
  <si>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</si>
  <si>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</si>
  <si>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</si>
  <si>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</si>
  <si>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</si>
  <si>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</si>
  <si>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</si>
  <si>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</si>
  <si>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</si>
  <si>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</si>
  <si>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</si>
  <si>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</si>
  <si>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</si>
  <si>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</si>
  <si>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</si>
  <si>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</si>
  <si>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</si>
  <si>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</si>
  <si>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</si>
  <si>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</si>
  <si>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</si>
  <si>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</si>
  <si>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</si>
  <si>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</si>
  <si>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</si>
  <si>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</si>
  <si>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</si>
  <si>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</si>
  <si>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</si>
  <si>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</si>
  <si>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</si>
  <si>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</si>
  <si>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</si>
  <si>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</si>
  <si>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</si>
  <si>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</si>
  <si>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</si>
  <si>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</si>
  <si>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</si>
  <si>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</si>
  <si>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</si>
  <si>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</si>
  <si>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</si>
  <si>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</si>
  <si>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</si>
  <si>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</si>
  <si>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</si>
  <si>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</si>
  <si>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</si>
  <si>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</si>
  <si>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</si>
  <si>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</si>
  <si>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</si>
  <si>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</si>
  <si>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</si>
  <si>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</si>
  <si>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</si>
  <si>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</si>
  <si>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</si>
  <si>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</si>
  <si>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</si>
  <si>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</si>
  <si>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</si>
  <si>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</si>
  <si>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</si>
  <si>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</si>
  <si>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</si>
  <si>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</si>
  <si>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</si>
  <si>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</si>
  <si>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</si>
  <si>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</si>
  <si>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</si>
  <si>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</si>
  <si>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</si>
  <si>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</si>
  <si>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</si>
  <si>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</si>
  <si>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</si>
  <si>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</si>
  <si>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</si>
  <si>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</si>
  <si>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</si>
  <si>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</si>
  <si>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</si>
  <si>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</si>
  <si>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</si>
  <si>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</si>
  <si>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</si>
  <si>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</si>
  <si>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</si>
  <si>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</si>
  <si>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</si>
  <si>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</si>
  <si>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</si>
  <si>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</si>
  <si>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</si>
  <si>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</si>
  <si>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</si>
  <si>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</si>
  <si>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</si>
  <si>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</si>
  <si>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</si>
  <si>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</si>
  <si>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</si>
  <si>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</si>
  <si>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</si>
  <si>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</si>
  <si>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</si>
  <si>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</si>
  <si>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</si>
  <si>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</si>
  <si>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</si>
  <si>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</si>
  <si>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</si>
  <si>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</si>
  <si>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</si>
  <si>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</si>
  <si>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</si>
  <si>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</si>
  <si>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</si>
  <si>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</si>
  <si>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</si>
  <si>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</si>
  <si>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</si>
  <si>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</si>
  <si>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</si>
  <si>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</si>
  <si>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</si>
  <si>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</si>
  <si>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</si>
  <si>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</si>
  <si>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</si>
  <si>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</si>
  <si>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</si>
  <si>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</si>
  <si>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</si>
  <si>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</si>
  <si>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</si>
  <si>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</si>
  <si>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</si>
  <si>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</si>
  <si>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</si>
  <si>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</si>
  <si>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</si>
  <si>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</si>
  <si>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</si>
  <si>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</si>
  <si>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</si>
  <si>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</si>
  <si>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</si>
  <si>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</si>
  <si>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</si>
  <si>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</si>
  <si>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</si>
  <si>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</si>
  <si>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</si>
  <si>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</si>
  <si>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</si>
  <si>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</si>
  <si>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</si>
  <si>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</si>
  <si>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</si>
  <si>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</si>
  <si>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</si>
  <si>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</si>
  <si>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</si>
  <si>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</si>
  <si>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</si>
  <si>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</si>
  <si>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</si>
  <si>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</si>
  <si>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</si>
  <si>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</si>
  <si>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</si>
  <si>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</si>
  <si>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</si>
  <si>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</si>
  <si>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</si>
  <si>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</si>
  <si>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</si>
  <si>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</si>
  <si>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</si>
  <si>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</si>
  <si>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</si>
  <si>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</si>
  <si>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</si>
  <si>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</si>
  <si>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</si>
  <si>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</si>
  <si>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</si>
  <si>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</si>
  <si>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</si>
  <si>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</si>
  <si>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</si>
  <si>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</si>
  <si>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</si>
  <si>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</si>
  <si>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</si>
  <si>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</si>
  <si>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</si>
  <si>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</si>
  <si>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</si>
  <si>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</si>
  <si>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</si>
  <si>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</si>
  <si>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</si>
  <si>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</si>
  <si>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</si>
  <si>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</si>
  <si>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</si>
  <si>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</si>
  <si>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</si>
  <si>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</si>
  <si>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</si>
  <si>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</si>
  <si>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</si>
  <si>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</si>
  <si>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</si>
  <si>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</si>
  <si>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</si>
  <si>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</si>
  <si>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</si>
  <si>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</si>
  <si>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</si>
  <si>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</si>
  <si>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</si>
  <si>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</si>
  <si>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</si>
  <si>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</si>
  <si>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</si>
  <si>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</si>
  <si>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</si>
  <si>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</si>
  <si>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</si>
  <si>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</si>
  <si>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</si>
  <si>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</si>
  <si>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</si>
  <si>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</si>
  <si>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</si>
  <si>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</si>
  <si>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</si>
  <si>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</si>
  <si>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</si>
  <si>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</si>
  <si>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</si>
  <si>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</si>
  <si>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</si>
  <si>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</si>
  <si>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</si>
  <si>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</si>
  <si>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</si>
  <si>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</si>
  <si>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</si>
  <si>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</si>
  <si>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</si>
  <si>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</si>
  <si>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</si>
  <si>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</si>
  <si>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</si>
  <si>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</si>
  <si>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</si>
  <si>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</si>
  <si>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</si>
  <si>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</si>
  <si>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</si>
  <si>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</si>
  <si>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</si>
  <si>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</si>
  <si>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</si>
  <si>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</si>
  <si>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</si>
  <si>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</si>
  <si>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</si>
  <si>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</si>
  <si>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</si>
  <si>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</si>
  <si>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</si>
  <si>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</si>
  <si>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</si>
  <si>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</si>
  <si>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</si>
  <si>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</si>
  <si>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</si>
  <si>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</si>
  <si>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</si>
  <si>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</si>
  <si>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</si>
  <si>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</si>
  <si>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</si>
  <si>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</si>
  <si>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</si>
  <si>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</si>
  <si>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</si>
  <si>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</si>
  <si>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</si>
  <si>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</si>
  <si>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</si>
  <si>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</si>
  <si>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</si>
  <si>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</si>
  <si>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</si>
  <si>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</si>
  <si>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</si>
  <si>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</si>
  <si>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</si>
  <si>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</si>
  <si>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</si>
  <si>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</si>
  <si>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</si>
  <si>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</si>
  <si>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</si>
  <si>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</si>
  <si>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</si>
  <si>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</si>
  <si>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</si>
  <si>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</si>
  <si>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</si>
  <si>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</si>
  <si>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</si>
  <si>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</si>
  <si>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</si>
  <si>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</si>
  <si>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</si>
  <si>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</si>
  <si>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</si>
  <si>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</si>
  <si>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</si>
  <si>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</si>
  <si>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</si>
  <si>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</si>
  <si>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</si>
  <si>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</si>
  <si>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</si>
  <si>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</si>
  <si>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</si>
  <si>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</si>
  <si>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</si>
  <si>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</si>
  <si>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</si>
  <si>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</si>
  <si>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</si>
  <si>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</si>
  <si>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</si>
  <si>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</si>
  <si>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</si>
  <si>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</si>
  <si>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</si>
  <si>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</si>
  <si>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</si>
  <si>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</si>
  <si>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</si>
  <si>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</si>
  <si>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</si>
  <si>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</si>
  <si>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</si>
  <si>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</si>
  <si>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</si>
  <si>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</si>
  <si>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</si>
  <si>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</si>
  <si>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</si>
  <si>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</si>
  <si>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</si>
  <si>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</si>
  <si>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</si>
  <si>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</si>
  <si>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</si>
  <si>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</si>
  <si>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</si>
  <si>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</si>
  <si>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</si>
  <si>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</si>
  <si>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</si>
  <si>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</si>
  <si>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</si>
  <si>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</si>
  <si>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</si>
  <si>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</si>
  <si>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</si>
  <si>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</si>
  <si>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</si>
  <si>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</si>
  <si>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</si>
  <si>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</si>
  <si>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</si>
  <si>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</si>
  <si>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</si>
  <si>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</si>
  <si>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</si>
  <si>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</si>
  <si>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</si>
  <si>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</si>
  <si>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</si>
  <si>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</si>
  <si>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</si>
  <si>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</si>
  <si>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</si>
  <si>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</si>
  <si>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</si>
  <si>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</si>
  <si>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</si>
  <si>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</si>
  <si>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</si>
  <si>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</si>
  <si>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</si>
  <si>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</si>
  <si>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</si>
  <si>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</si>
  <si>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</si>
  <si>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</si>
  <si>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</si>
  <si>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</si>
  <si>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</si>
  <si>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</si>
  <si>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</si>
  <si>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</si>
  <si>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</si>
  <si>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</si>
  <si>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</si>
  <si>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</si>
  <si>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</si>
  <si>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</si>
  <si>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</si>
  <si>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</si>
  <si>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</si>
  <si>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</si>
  <si>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</si>
  <si>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</si>
  <si>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</si>
  <si>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</si>
  <si>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</si>
  <si>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</si>
  <si>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</si>
  <si>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</si>
  <si>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</si>
  <si>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</si>
  <si>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</si>
  <si>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</si>
  <si>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</si>
  <si>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</si>
  <si>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</si>
  <si>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</si>
  <si>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</si>
  <si>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</si>
  <si>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</si>
  <si>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</si>
  <si>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</si>
  <si>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</si>
  <si>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</si>
  <si>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</si>
  <si>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</si>
  <si>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</si>
  <si>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</si>
  <si>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</si>
  <si>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</si>
  <si>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</si>
  <si>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</si>
  <si>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</si>
  <si>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</si>
  <si>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</si>
  <si>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</si>
  <si>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</si>
  <si>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</si>
  <si>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</si>
  <si>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</si>
  <si>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</si>
  <si>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</si>
  <si>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</si>
  <si>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</si>
  <si>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</si>
  <si>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</si>
  <si>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</si>
  <si>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</si>
  <si>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</si>
  <si>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</si>
  <si>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</si>
  <si>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</si>
  <si>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</si>
  <si>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</si>
  <si>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</si>
  <si>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</si>
  <si>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</si>
  <si>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</si>
  <si>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</si>
  <si>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</si>
  <si>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</si>
  <si>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</si>
  <si>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</si>
  <si>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</si>
  <si>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</si>
  <si>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</si>
  <si>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</si>
  <si>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</si>
  <si>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</si>
  <si>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</si>
  <si>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</si>
  <si>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</si>
  <si>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</si>
  <si>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</si>
  <si>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</si>
  <si>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</si>
  <si>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</si>
  <si>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</si>
  <si>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</si>
  <si>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</si>
  <si>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</si>
  <si>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</si>
  <si>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</si>
  <si>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</si>
  <si>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</si>
  <si>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</si>
  <si>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</si>
  <si>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</si>
  <si>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</si>
  <si>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</si>
  <si>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</si>
  <si>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</si>
  <si>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</si>
  <si>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</si>
  <si>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</si>
  <si>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</si>
  <si>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</si>
  <si>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</si>
  <si>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</si>
  <si>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</si>
  <si>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</si>
  <si>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</si>
  <si>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</si>
  <si>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</si>
  <si>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</si>
  <si>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</si>
  <si>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</si>
  <si>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</si>
  <si>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</si>
  <si>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</si>
  <si>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</si>
  <si>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</si>
  <si>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</si>
  <si>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</si>
  <si>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</si>
  <si>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</si>
  <si>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</si>
  <si>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</si>
  <si>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</si>
  <si>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</si>
  <si>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</si>
  <si>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</si>
  <si>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</si>
  <si>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</si>
  <si>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</si>
  <si>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</si>
  <si>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</si>
  <si>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</si>
  <si>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</si>
  <si>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</si>
  <si>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</si>
  <si>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</si>
  <si>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</si>
  <si>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</si>
  <si>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</si>
  <si>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</si>
  <si>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</si>
  <si>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</si>
  <si>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</si>
  <si>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</si>
  <si>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</si>
  <si>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</si>
  <si>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</si>
  <si>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</si>
  <si>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</si>
  <si>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</si>
  <si>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</si>
  <si>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</si>
  <si>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</si>
  <si>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</si>
  <si>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</si>
  <si>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</si>
  <si>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</si>
  <si>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</si>
  <si>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</si>
  <si>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</si>
  <si>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</si>
  <si>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</si>
  <si>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</si>
  <si>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</si>
  <si>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</si>
  <si>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</si>
  <si>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</si>
  <si>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</si>
  <si>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</si>
  <si>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</si>
  <si>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</si>
  <si>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</si>
  <si>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</si>
  <si>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</si>
  <si>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</si>
  <si>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</si>
  <si>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</si>
  <si>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</si>
  <si>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</si>
  <si>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</si>
  <si>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</si>
  <si>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</si>
  <si>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</si>
  <si>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</si>
  <si>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</si>
  <si>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</si>
  <si>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</si>
  <si>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</si>
  <si>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</si>
  <si>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</si>
  <si>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</si>
  <si>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</si>
  <si>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</si>
  <si>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</si>
  <si>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</si>
  <si>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</si>
  <si>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</si>
  <si>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</si>
  <si>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</si>
  <si>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</si>
  <si>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</si>
  <si>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</si>
  <si>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</si>
  <si>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</si>
  <si>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</si>
  <si>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</si>
  <si>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</si>
  <si>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</si>
  <si>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</si>
  <si>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</si>
  <si>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</si>
  <si>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</si>
  <si>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</si>
  <si>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</si>
  <si>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</si>
  <si>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</si>
  <si>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</si>
  <si>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</si>
  <si>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</si>
  <si>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</si>
  <si>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</si>
  <si>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</si>
  <si>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</si>
  <si>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</si>
  <si>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</si>
  <si>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</si>
  <si>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</si>
  <si>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</si>
  <si>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</si>
  <si>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</si>
  <si>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</si>
  <si>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</si>
  <si>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</si>
  <si>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</si>
  <si>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</si>
  <si>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</si>
  <si>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</si>
  <si>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</si>
  <si>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</si>
  <si>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</si>
  <si>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</si>
  <si>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</si>
  <si>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</si>
  <si>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</si>
  <si>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</si>
  <si>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</si>
  <si>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</si>
  <si>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</si>
  <si>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</si>
  <si>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</si>
  <si>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</si>
  <si>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</si>
  <si>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</si>
  <si>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</si>
  <si>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</si>
  <si>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</si>
  <si>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</si>
  <si>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</si>
  <si>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</si>
  <si>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</si>
  <si>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</si>
  <si>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</si>
  <si>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</si>
  <si>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</si>
  <si>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</si>
  <si>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</si>
  <si>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</si>
  <si>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</si>
  <si>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</si>
  <si>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</si>
  <si>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</si>
  <si>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</si>
  <si>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</si>
  <si>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</si>
  <si>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</si>
  <si>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</si>
  <si>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</si>
  <si>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</si>
  <si>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</si>
  <si>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</si>
  <si>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</si>
  <si>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</si>
  <si>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</si>
  <si>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</si>
  <si>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</si>
  <si>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</si>
  <si>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</si>
  <si>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</si>
  <si>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</si>
  <si>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</si>
  <si>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</si>
  <si>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</si>
  <si>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</si>
  <si>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</si>
  <si>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</si>
  <si>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</si>
  <si>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</si>
  <si>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</si>
  <si>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</si>
  <si>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</si>
  <si>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</si>
  <si>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</si>
  <si>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</si>
  <si>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</si>
  <si>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</si>
  <si>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</si>
  <si>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</si>
  <si>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</si>
  <si>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</si>
  <si>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</si>
  <si>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</si>
  <si>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</si>
  <si>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</si>
  <si>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</si>
  <si>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</si>
  <si>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</si>
  <si>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</si>
  <si>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</si>
  <si>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</si>
  <si>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</si>
  <si>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</si>
  <si>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</si>
  <si>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</si>
  <si>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</si>
  <si>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</si>
  <si>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</si>
  <si>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</si>
  <si>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</si>
  <si>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</si>
  <si>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</si>
  <si>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</si>
  <si>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</si>
  <si>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</si>
  <si>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</si>
  <si>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</si>
  <si>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</si>
  <si>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</si>
  <si>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</si>
  <si>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</si>
  <si>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</si>
  <si>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</si>
  <si>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</si>
  <si>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</si>
  <si>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</si>
  <si>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</si>
  <si>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</si>
  <si>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</si>
  <si>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</si>
  <si>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</si>
  <si>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</si>
  <si>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</si>
  <si>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</si>
  <si>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</si>
  <si>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</si>
  <si>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</si>
  <si>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</si>
  <si>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</si>
  <si>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</si>
  <si>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</si>
  <si>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</si>
  <si>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</si>
  <si>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</si>
  <si>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</si>
  <si>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</si>
  <si>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</si>
  <si>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</si>
  <si>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</si>
  <si>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</si>
  <si>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</si>
  <si>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</si>
  <si>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</si>
  <si>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</si>
  <si>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</si>
  <si>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</si>
  <si>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</si>
  <si>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</si>
  <si>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</si>
  <si>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</si>
  <si>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</si>
  <si>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</si>
  <si>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</si>
  <si>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</si>
  <si>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</si>
  <si>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</si>
  <si>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</si>
  <si>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</si>
  <si>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</si>
  <si>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</si>
  <si>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</si>
  <si>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</si>
  <si>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</si>
  <si>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</si>
  <si>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</si>
  <si>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</si>
  <si>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</si>
  <si>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</si>
  <si>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</si>
  <si>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</si>
  <si>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</si>
  <si>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</si>
  <si>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</si>
  <si>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</si>
  <si>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</si>
  <si>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</si>
  <si>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</si>
  <si>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</si>
  <si>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</si>
  <si>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</si>
  <si>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</si>
  <si>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</si>
  <si>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</si>
  <si>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</si>
  <si>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</si>
  <si>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</si>
  <si>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</si>
  <si>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</si>
  <si>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</si>
  <si>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</si>
  <si>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</si>
  <si>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</si>
  <si>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</si>
  <si>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</si>
  <si>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</si>
  <si>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</si>
  <si>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</si>
  <si>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</si>
  <si>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</si>
  <si>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</si>
  <si>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</si>
  <si>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</si>
  <si>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</si>
  <si>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</si>
  <si>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</si>
  <si>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</si>
  <si>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</si>
  <si>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</si>
  <si>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</si>
  <si>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</si>
  <si>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</si>
  <si>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</si>
  <si>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</si>
  <si>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</si>
  <si>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</si>
  <si>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</si>
  <si>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</si>
  <si>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</si>
  <si>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</si>
  <si>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</si>
  <si>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</si>
  <si>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</si>
  <si>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</si>
  <si>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</si>
  <si>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</si>
  <si>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</si>
  <si>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</si>
  <si>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</si>
  <si>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</si>
  <si>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</si>
  <si>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</si>
  <si>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</si>
  <si>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</si>
  <si>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</si>
  <si>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</si>
  <si>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</si>
  <si>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</si>
  <si>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</si>
  <si>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</si>
  <si>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</si>
  <si>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</si>
  <si>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</si>
  <si>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</si>
  <si>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</si>
  <si>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</si>
  <si>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</si>
  <si>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</si>
  <si>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</si>
  <si>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</si>
  <si>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</si>
  <si>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</si>
  <si>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</si>
  <si>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</si>
  <si>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</si>
  <si>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</si>
  <si>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</si>
  <si>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</si>
  <si>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</si>
  <si>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</si>
  <si>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</si>
  <si>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</si>
  <si>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</si>
  <si>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</si>
  <si>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</si>
  <si>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</si>
  <si>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</si>
  <si>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</si>
  <si>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</si>
  <si>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</si>
  <si>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</si>
  <si>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</si>
  <si>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</si>
  <si>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</si>
  <si>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</si>
  <si>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</si>
  <si>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</si>
  <si>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</si>
  <si>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</si>
  <si>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</si>
  <si>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</si>
  <si>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</si>
  <si>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</si>
  <si>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</si>
  <si>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</si>
  <si>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</si>
  <si>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</si>
  <si>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</si>
  <si>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</si>
  <si>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</si>
  <si>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</si>
  <si>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</si>
  <si>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</si>
  <si>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</si>
  <si>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</si>
  <si>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</si>
  <si>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</si>
  <si>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</si>
  <si>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</si>
  <si>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</si>
  <si>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</si>
  <si>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</si>
  <si>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</si>
  <si>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</si>
  <si>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</si>
  <si>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</si>
  <si>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</si>
  <si>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</si>
  <si>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</si>
  <si>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</si>
  <si>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</si>
  <si>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</si>
  <si>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</si>
  <si>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</si>
  <si>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</si>
  <si>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</si>
  <si>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</si>
  <si>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</si>
  <si>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</si>
  <si>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</si>
  <si>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</si>
  <si>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</si>
  <si>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</si>
  <si>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</si>
  <si>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</si>
  <si>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</si>
  <si>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</si>
  <si>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</si>
  <si>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</si>
  <si>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</si>
  <si>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</si>
  <si>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</si>
  <si>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</si>
  <si>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</si>
  <si>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</si>
  <si>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</si>
  <si>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</si>
  <si>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</si>
  <si>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</si>
  <si>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</si>
  <si>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</si>
  <si>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</si>
  <si>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</si>
  <si>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</si>
  <si>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</si>
  <si>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</si>
  <si>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</si>
  <si>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</si>
  <si>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</si>
  <si>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</si>
  <si>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</si>
  <si>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</si>
  <si>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</si>
  <si>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</si>
  <si>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</si>
  <si>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</si>
  <si>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</si>
  <si>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</si>
  <si>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</si>
  <si>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</si>
  <si>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</si>
  <si>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</si>
  <si>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</si>
  <si>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</si>
  <si>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</si>
  <si>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</si>
  <si>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</si>
  <si>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</si>
  <si>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</si>
  <si>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</si>
  <si>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</si>
  <si>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</si>
  <si>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</si>
  <si>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</si>
  <si>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</si>
  <si>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</si>
  <si>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</si>
  <si>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</si>
  <si>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</si>
  <si>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</si>
  <si>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</si>
  <si>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</si>
  <si>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</si>
  <si>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</si>
  <si>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</si>
  <si>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</si>
  <si>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</si>
  <si>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</si>
  <si>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</si>
  <si>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</si>
  <si>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</si>
  <si>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</si>
  <si>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</si>
  <si>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</si>
  <si>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</si>
  <si>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</si>
  <si>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</si>
  <si>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</si>
  <si>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</si>
  <si>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</si>
  <si>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</si>
  <si>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</si>
  <si>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</si>
  <si>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</si>
  <si>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</si>
  <si>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</si>
  <si>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</si>
  <si>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</si>
  <si>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</si>
  <si>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</si>
  <si>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</si>
  <si>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</si>
  <si>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</si>
  <si>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</si>
  <si>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</si>
  <si>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</si>
  <si>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</si>
  <si>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</si>
  <si>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</si>
  <si>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</si>
  <si>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</si>
  <si>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</si>
  <si>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</si>
  <si>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</si>
  <si>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</si>
  <si>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</si>
  <si>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</si>
  <si>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</si>
  <si>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</si>
  <si>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</si>
  <si>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</si>
  <si>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</si>
  <si>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</si>
  <si>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</si>
  <si>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</si>
  <si>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</si>
  <si>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</si>
  <si>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</si>
  <si>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</si>
  <si>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</si>
  <si>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</si>
  <si>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</si>
  <si>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</si>
  <si>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</si>
  <si>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</si>
  <si>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</si>
  <si>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</si>
  <si>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</si>
  <si>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</si>
  <si>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</si>
  <si>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</si>
  <si>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</si>
  <si>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</si>
  <si>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</si>
  <si>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</si>
  <si>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</si>
  <si>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</si>
  <si>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</si>
  <si>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</si>
  <si>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</si>
  <si>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</si>
  <si>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</si>
  <si>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</si>
  <si>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</si>
  <si>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</si>
  <si>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</si>
  <si>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</si>
  <si>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</si>
  <si>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</si>
  <si>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</si>
  <si>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</si>
  <si>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</si>
  <si>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</si>
  <si>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</si>
  <si>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</si>
  <si>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</si>
  <si>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</si>
  <si>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</si>
  <si>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</si>
  <si>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</si>
  <si>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</si>
  <si>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</si>
  <si>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</si>
  <si>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</si>
  <si>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</si>
  <si>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</si>
  <si>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</si>
  <si>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</si>
  <si>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</si>
  <si>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</si>
  <si>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</si>
  <si>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</si>
  <si>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</si>
  <si>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</si>
  <si>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</si>
  <si>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</si>
  <si>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</si>
  <si>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</si>
  <si>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</si>
  <si>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</si>
  <si>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</si>
  <si>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</si>
  <si>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</si>
  <si>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</si>
  <si>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</si>
  <si>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</si>
  <si>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</si>
  <si>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</si>
  <si>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</si>
  <si>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</si>
  <si>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</si>
  <si>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</si>
  <si>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</si>
  <si>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</si>
  <si>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</si>
  <si>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</si>
  <si>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</si>
  <si>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</si>
  <si>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</si>
  <si>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</si>
  <si>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</si>
  <si>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</si>
  <si>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</si>
  <si>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</si>
  <si>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</si>
  <si>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</si>
  <si>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</si>
  <si>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</si>
  <si>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</si>
  <si>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</si>
  <si>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</si>
  <si>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</si>
  <si>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</si>
  <si>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</si>
  <si>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</si>
  <si>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</si>
  <si>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</si>
  <si>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</si>
  <si>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</si>
  <si>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</si>
  <si>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</si>
  <si>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</si>
  <si>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</si>
  <si>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</si>
  <si>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</si>
  <si>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</si>
  <si>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</si>
  <si>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</si>
  <si>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</si>
  <si>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</si>
  <si>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</si>
  <si>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</si>
  <si>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</si>
  <si>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</si>
  <si>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</si>
  <si>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</si>
  <si>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</si>
  <si>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</si>
  <si>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</si>
  <si>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</si>
  <si>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</si>
  <si>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</si>
  <si>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</si>
  <si>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</si>
  <si>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</si>
  <si>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</si>
  <si>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</si>
  <si>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</si>
  <si>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</si>
  <si>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</si>
  <si>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</si>
  <si>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</si>
  <si>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</si>
  <si>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</si>
  <si>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</si>
  <si>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</si>
  <si>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</si>
  <si>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</si>
  <si>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</si>
  <si>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</si>
  <si>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</si>
  <si>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</si>
  <si>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</si>
  <si>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</si>
  <si>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</si>
  <si>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</si>
  <si>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</si>
  <si>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</si>
  <si>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</si>
  <si>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</si>
  <si>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</si>
  <si>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</si>
  <si>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</si>
  <si>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</si>
  <si>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</si>
  <si>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</si>
  <si>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</si>
  <si>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</si>
  <si>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</si>
  <si>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</si>
  <si>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</si>
  <si>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</si>
  <si>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</si>
  <si>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</si>
  <si>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</si>
  <si>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</si>
  <si>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</si>
  <si>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</si>
  <si>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</si>
  <si>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</si>
  <si>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</si>
  <si>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</si>
  <si>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</si>
  <si>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</si>
  <si>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</si>
  <si>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</si>
  <si>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</si>
  <si>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</si>
  <si>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</si>
  <si>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</si>
  <si>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</si>
  <si>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</si>
  <si>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</si>
  <si>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</si>
  <si>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</si>
  <si>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</si>
  <si>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</si>
  <si>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</si>
  <si>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</si>
  <si>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</si>
  <si>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</si>
  <si>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</si>
  <si>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</si>
  <si>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</si>
  <si>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</si>
  <si>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</si>
  <si>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</si>
  <si>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</si>
  <si>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</si>
  <si>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</si>
  <si>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</si>
  <si>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</si>
  <si>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</si>
  <si>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</si>
  <si>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</si>
  <si>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</si>
  <si>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</si>
  <si>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</si>
  <si>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</si>
  <si>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</si>
  <si>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</si>
  <si>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</si>
  <si>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</si>
  <si>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</si>
  <si>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</si>
  <si>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</si>
  <si>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</si>
  <si>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</si>
  <si>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</si>
  <si>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</si>
  <si>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</si>
  <si>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</si>
  <si>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</si>
  <si>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</si>
  <si>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</si>
  <si>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</si>
  <si>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</si>
  <si>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</si>
  <si>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</si>
  <si>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</si>
  <si>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</si>
  <si>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</si>
  <si>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</si>
  <si>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</si>
  <si>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</si>
  <si>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</si>
  <si>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</si>
  <si>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</si>
  <si>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</si>
  <si>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</si>
  <si>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</si>
  <si>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</si>
  <si>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</si>
  <si>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</si>
  <si>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</si>
  <si>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</si>
  <si>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</si>
  <si>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</si>
  <si>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</si>
  <si>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</si>
  <si>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</si>
  <si>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</si>
  <si>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</si>
  <si>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</si>
  <si>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</si>
  <si>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</si>
  <si>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</si>
  <si>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</si>
  <si>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</si>
  <si>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</si>
  <si>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</si>
  <si>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</si>
  <si>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</si>
  <si>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</si>
  <si>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</si>
  <si>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</si>
  <si>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</si>
  <si>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</si>
  <si>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</si>
  <si>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</si>
  <si>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</si>
  <si>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</si>
  <si>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</si>
  <si>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</si>
  <si>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</si>
  <si>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</si>
  <si>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</si>
  <si>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</si>
  <si>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</si>
  <si>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</si>
  <si>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</si>
  <si>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</si>
  <si>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</si>
  <si>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</si>
  <si>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</si>
  <si>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</si>
  <si>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</si>
  <si>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</si>
  <si>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</si>
  <si>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</si>
  <si>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</si>
  <si>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</si>
  <si>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</si>
  <si>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</si>
  <si>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</si>
  <si>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</si>
  <si>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</si>
  <si>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</si>
  <si>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</si>
  <si>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</si>
  <si>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</si>
  <si>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</si>
  <si>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</si>
  <si>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</si>
  <si>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</si>
  <si>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</si>
  <si>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</si>
  <si>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</si>
  <si>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</si>
  <si>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</si>
  <si>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</si>
  <si>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</si>
  <si>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</si>
  <si>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</si>
  <si>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</si>
  <si>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</si>
  <si>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</si>
  <si>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</si>
  <si>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</si>
  <si>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</si>
  <si>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</si>
  <si>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</si>
  <si>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</si>
  <si>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</si>
  <si>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</si>
  <si>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</si>
  <si>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</si>
  <si>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</si>
  <si>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</si>
  <si>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</si>
  <si>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</si>
  <si>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</si>
  <si>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</si>
  <si>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</si>
  <si>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</si>
  <si>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</si>
  <si>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</si>
  <si>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</si>
  <si>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</si>
  <si>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</si>
  <si>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</si>
  <si>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</si>
  <si>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</si>
  <si>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</si>
  <si>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</si>
  <si>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</si>
  <si>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</si>
  <si>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</si>
  <si>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</si>
  <si>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</si>
  <si>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</si>
  <si>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</si>
  <si>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</si>
  <si>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</si>
  <si>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</si>
  <si>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</si>
  <si>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</si>
  <si>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</si>
  <si>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</si>
  <si>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</si>
  <si>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</si>
  <si>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</si>
  <si>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</si>
  <si>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</si>
  <si>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</si>
  <si>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</si>
  <si>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</si>
  <si>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</si>
  <si>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</si>
  <si>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</si>
  <si>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</si>
  <si>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</si>
  <si>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</si>
  <si>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</si>
  <si>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</si>
  <si>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</si>
  <si>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</si>
  <si>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</si>
  <si>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</si>
  <si>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</si>
  <si>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</si>
  <si>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</si>
  <si>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</si>
  <si>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</si>
  <si>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</si>
  <si>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</si>
  <si>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</si>
  <si>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</si>
  <si>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</si>
  <si>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</si>
  <si>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</si>
  <si>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</si>
  <si>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</si>
  <si>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</si>
  <si>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</si>
  <si>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</si>
  <si>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</si>
  <si>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</si>
  <si>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</si>
  <si>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</si>
  <si>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</si>
  <si>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</si>
  <si>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</si>
  <si>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</si>
  <si>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</si>
  <si>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</si>
  <si>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</si>
  <si>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</si>
  <si>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</si>
  <si>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</si>
  <si>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</si>
  <si>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</si>
  <si>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</si>
  <si>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</si>
  <si>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</si>
  <si>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</si>
  <si>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</si>
  <si>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</si>
  <si>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</si>
  <si>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</si>
  <si>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</si>
  <si>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</si>
  <si>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</si>
  <si>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</si>
  <si>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</si>
  <si>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</si>
  <si>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</si>
  <si>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</si>
  <si>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</si>
  <si>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</si>
  <si>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</si>
  <si>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</si>
  <si>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</si>
  <si>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</si>
  <si>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</si>
  <si>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</si>
  <si>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</si>
  <si>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</si>
  <si>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</si>
  <si>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</si>
  <si>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</si>
  <si>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</si>
  <si>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</si>
  <si>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</si>
  <si>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</si>
  <si>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</si>
  <si>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</si>
  <si>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</si>
  <si>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</si>
  <si>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</si>
  <si>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</si>
  <si>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</si>
  <si>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</si>
  <si>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</si>
  <si>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</si>
  <si>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</si>
  <si>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</si>
  <si>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</si>
  <si>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</si>
  <si>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</si>
  <si>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</si>
  <si>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</si>
  <si>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</si>
  <si>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</si>
  <si>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</si>
  <si>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</si>
  <si>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</si>
  <si>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</si>
  <si>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</si>
  <si>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</si>
  <si>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</si>
  <si>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</si>
  <si>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</si>
  <si>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</si>
  <si>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</si>
  <si>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</si>
  <si>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</si>
  <si>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</si>
  <si>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</si>
  <si>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</si>
  <si>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</si>
  <si>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</si>
  <si>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</si>
  <si>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</si>
  <si>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</si>
  <si>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</si>
  <si>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</si>
  <si>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</si>
  <si>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</si>
  <si>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</si>
  <si>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</si>
  <si>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</si>
  <si>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</si>
  <si>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</si>
  <si>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</si>
  <si>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</si>
  <si>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</si>
  <si>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</si>
  <si>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</si>
  <si>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</si>
  <si>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</si>
  <si>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</si>
  <si>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</si>
  <si>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</si>
  <si>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</si>
  <si>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</si>
  <si>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</si>
  <si>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</si>
  <si>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</si>
  <si>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</si>
  <si>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</si>
  <si>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</si>
  <si>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</si>
  <si>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</si>
  <si>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</si>
  <si>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</si>
  <si>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</si>
  <si>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</si>
  <si>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</si>
  <si>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</si>
  <si>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</si>
  <si>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</si>
  <si>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</si>
  <si>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</si>
  <si>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</si>
  <si>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</si>
  <si>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</si>
  <si>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</si>
  <si>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</si>
  <si>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</si>
  <si>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</si>
  <si>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</si>
  <si>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</si>
  <si>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</si>
  <si>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</si>
  <si>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</si>
  <si>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</si>
  <si>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</si>
  <si>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</si>
  <si>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</si>
  <si>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</si>
  <si>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</si>
  <si>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</si>
  <si>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</si>
  <si>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</si>
  <si>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</si>
  <si>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</si>
  <si>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</si>
  <si>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</si>
  <si>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</si>
  <si>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</si>
  <si>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</si>
  <si>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</si>
  <si>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</si>
  <si>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</si>
  <si>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</si>
  <si>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</si>
  <si>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</si>
  <si>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</si>
  <si>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</si>
  <si>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</si>
  <si>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</si>
  <si>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</si>
  <si>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</si>
  <si>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</si>
  <si>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</si>
  <si>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</si>
  <si>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</si>
  <si>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</si>
  <si>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</si>
  <si>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</si>
  <si>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</si>
  <si>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</si>
  <si>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</si>
  <si>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</si>
  <si>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</si>
  <si>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</si>
  <si>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</si>
  <si>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</si>
  <si>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</si>
  <si>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</si>
  <si>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</si>
  <si>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</si>
  <si>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</si>
  <si>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</si>
  <si>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</si>
  <si>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</si>
  <si>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</si>
  <si>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</si>
  <si>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</si>
  <si>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</si>
  <si>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</si>
  <si>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</si>
  <si>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</si>
  <si>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</si>
  <si>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</si>
  <si>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</si>
  <si>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</si>
  <si>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</si>
  <si>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</si>
  <si>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</si>
  <si>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</si>
  <si>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</si>
  <si>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</si>
  <si>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</si>
  <si>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</si>
  <si>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</si>
  <si>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</si>
  <si>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</si>
  <si>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</si>
  <si>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</si>
  <si>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</si>
  <si>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</si>
  <si>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</si>
  <si>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</si>
  <si>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</si>
  <si>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</si>
  <si>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</si>
  <si>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</si>
  <si>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</si>
  <si>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</si>
  <si>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</si>
  <si>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</si>
  <si>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</si>
  <si>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</si>
  <si>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</si>
  <si>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</si>
  <si>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</si>
  <si>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</si>
  <si>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</si>
  <si>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</si>
  <si>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</si>
  <si>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</si>
  <si>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</si>
  <si>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</si>
  <si>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</si>
  <si>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</si>
  <si>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</si>
  <si>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</si>
  <si>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</si>
  <si>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</si>
  <si>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</si>
  <si>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</si>
  <si>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</si>
  <si>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</si>
  <si>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</si>
  <si>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</si>
  <si>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</si>
  <si>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</si>
  <si>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</si>
  <si>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</si>
  <si>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</si>
  <si>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</si>
  <si>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</si>
  <si>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</si>
  <si>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</si>
  <si>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</si>
  <si>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</si>
  <si>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</si>
  <si>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</si>
  <si>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</si>
  <si>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</si>
  <si>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</si>
  <si>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</si>
  <si>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</si>
  <si>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</si>
  <si>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</si>
  <si>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</si>
  <si>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</si>
  <si>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</si>
  <si>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</si>
  <si>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</si>
  <si>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</si>
  <si>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</si>
  <si>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</si>
  <si>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</si>
  <si>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</si>
  <si>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</si>
  <si>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</si>
  <si>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</si>
  <si>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</si>
  <si>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</si>
  <si>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</si>
  <si>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</si>
  <si>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</si>
  <si>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</si>
  <si>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</si>
  <si>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</si>
  <si>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</si>
  <si>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</si>
  <si>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</si>
  <si>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</si>
  <si>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</si>
  <si>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</si>
  <si>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</si>
  <si>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</si>
  <si>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</si>
  <si>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</si>
  <si>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</si>
  <si>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</si>
  <si>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</si>
  <si>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</si>
  <si>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</si>
  <si>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</si>
  <si>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</si>
  <si>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</si>
  <si>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</si>
  <si>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</si>
  <si>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</si>
  <si>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</si>
  <si>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</si>
  <si>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</si>
  <si>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</si>
  <si>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</si>
  <si>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</si>
  <si>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</si>
  <si>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</si>
  <si>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</si>
  <si>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</si>
  <si>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</si>
  <si>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</si>
  <si>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</si>
  <si>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</si>
  <si>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</si>
  <si>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</si>
  <si>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</si>
  <si>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</si>
  <si>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</si>
  <si>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</si>
  <si>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</si>
  <si>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</si>
  <si>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</si>
  <si>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</si>
  <si>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</si>
  <si>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</si>
  <si>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</si>
  <si>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</si>
  <si>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</si>
  <si>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</si>
  <si>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</si>
  <si>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</si>
  <si>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</si>
  <si>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</si>
  <si>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</si>
  <si>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</si>
  <si>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</si>
  <si>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</si>
  <si>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</si>
  <si>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</si>
  <si>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</si>
  <si>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</si>
  <si>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</si>
  <si>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</si>
  <si>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</si>
  <si>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</si>
  <si>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</si>
  <si>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</si>
  <si>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</si>
  <si>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</si>
  <si>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</si>
  <si>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</si>
  <si>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</si>
  <si>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</si>
  <si>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</si>
  <si>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</si>
  <si>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</si>
  <si>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</si>
  <si>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</si>
  <si>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</si>
  <si>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</si>
  <si>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</si>
  <si>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</si>
  <si>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</si>
  <si>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</si>
  <si>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</si>
  <si>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</si>
  <si>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</si>
  <si>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</si>
  <si>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</si>
  <si>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</si>
  <si>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</si>
  <si>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</si>
  <si>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</si>
  <si>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</si>
  <si>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</si>
  <si>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</si>
  <si>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</si>
  <si>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</si>
  <si>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</si>
  <si>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</si>
  <si>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</si>
  <si>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</si>
  <si>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</si>
  <si>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</si>
  <si>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</si>
  <si>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</si>
  <si>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</si>
  <si>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</si>
  <si>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</si>
  <si>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</si>
  <si>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</si>
  <si>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</si>
  <si>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</si>
  <si>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</si>
  <si>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</si>
  <si>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</si>
  <si>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</si>
  <si>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</si>
  <si>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</si>
  <si>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</si>
  <si>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</si>
  <si>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</si>
  <si>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</si>
  <si>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</si>
  <si>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</si>
  <si>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</si>
  <si>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</si>
  <si>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</si>
  <si>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</si>
  <si>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</si>
  <si>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</si>
  <si>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</si>
  <si>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</si>
  <si>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</si>
  <si>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</si>
  <si>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</si>
  <si>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</si>
  <si>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</si>
  <si>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</si>
  <si>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</si>
  <si>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</si>
  <si>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</si>
  <si>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</si>
  <si>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</si>
  <si>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</si>
  <si>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</si>
  <si>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</si>
  <si>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</si>
  <si>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</si>
  <si>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</si>
  <si>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</si>
  <si>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</si>
  <si>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</si>
  <si>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</si>
  <si>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</si>
  <si>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</si>
  <si>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</si>
  <si>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</si>
  <si>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</si>
  <si>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</si>
  <si>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</si>
  <si>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</si>
  <si>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</si>
  <si>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</si>
  <si>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</si>
  <si>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</si>
  <si>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</si>
  <si>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</si>
  <si>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</si>
  <si>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</si>
  <si>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</si>
  <si>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</si>
  <si>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</si>
  <si>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</si>
  <si>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</si>
  <si>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</si>
  <si>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</si>
  <si>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</si>
  <si>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</si>
  <si>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</si>
  <si>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</si>
  <si>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</si>
  <si>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</si>
  <si>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</si>
  <si>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</si>
  <si>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</si>
  <si>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</si>
  <si>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</si>
  <si>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</si>
  <si>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</si>
  <si>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</si>
  <si>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</si>
  <si>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</si>
  <si>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</si>
  <si>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</si>
  <si>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</si>
  <si>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</si>
  <si>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</si>
  <si>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</si>
  <si>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</si>
  <si>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</si>
  <si>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</si>
  <si>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</si>
  <si>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</si>
  <si>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</si>
  <si>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</si>
  <si>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</si>
  <si>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</si>
  <si>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</si>
  <si>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</si>
  <si>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</si>
  <si>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</si>
  <si>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</si>
  <si>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</si>
  <si>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</si>
  <si>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</si>
  <si>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</si>
  <si>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</si>
  <si>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</si>
  <si>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</si>
  <si>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</si>
  <si>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</si>
  <si>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</si>
  <si>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</si>
  <si>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</si>
  <si>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</si>
  <si>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</si>
  <si>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</si>
  <si>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</si>
  <si>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</si>
  <si>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</si>
  <si>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</si>
  <si>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</si>
  <si>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</si>
  <si>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</si>
  <si>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</si>
  <si>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</si>
  <si>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</si>
  <si>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</si>
  <si>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</si>
  <si>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</si>
  <si>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</si>
  <si>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</si>
  <si>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</si>
  <si>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</si>
  <si>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</si>
  <si>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</si>
  <si>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</si>
  <si>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</si>
  <si>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</si>
  <si>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</si>
  <si>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</si>
  <si>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</si>
  <si>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</si>
  <si>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</si>
  <si>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</si>
  <si>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</si>
  <si>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</si>
  <si>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</si>
  <si>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</si>
  <si>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</si>
  <si>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</si>
  <si>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</si>
  <si>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</si>
  <si>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</si>
  <si>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</si>
  <si>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</si>
  <si>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</si>
  <si>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</si>
  <si>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</si>
  <si>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</si>
  <si>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</si>
  <si>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</si>
  <si>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</si>
  <si>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</si>
  <si>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</si>
  <si>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</si>
  <si>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</si>
  <si>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</si>
  <si>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</si>
  <si>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</si>
  <si>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</si>
  <si>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</si>
  <si>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</si>
  <si>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</si>
  <si>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</si>
  <si>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</si>
  <si>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</si>
  <si>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</si>
  <si>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</si>
  <si>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</si>
  <si>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</si>
  <si>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</si>
  <si>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</si>
  <si>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</si>
  <si>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</si>
  <si>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</si>
  <si>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</si>
  <si>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</si>
  <si>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</si>
  <si>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</si>
  <si>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</si>
  <si>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</si>
  <si>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</si>
  <si>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</si>
  <si>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</si>
  <si>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</si>
  <si>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</si>
  <si>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</si>
  <si>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</si>
  <si>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</si>
  <si>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</si>
  <si>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</si>
  <si>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</si>
  <si>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</si>
  <si>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</si>
  <si>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</si>
  <si>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</si>
  <si>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</si>
  <si>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</si>
  <si>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</si>
  <si>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</si>
  <si>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</si>
  <si>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</si>
  <si>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</si>
  <si>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</si>
  <si>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</si>
  <si>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</si>
  <si>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</si>
  <si>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</si>
  <si>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</si>
  <si>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</si>
  <si>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</si>
  <si>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</si>
  <si>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</si>
  <si>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</si>
  <si>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</si>
  <si>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</si>
  <si>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</si>
  <si>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</si>
  <si>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</si>
  <si>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</si>
  <si>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</si>
  <si>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</si>
  <si>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</si>
  <si>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</si>
  <si>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</si>
  <si>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</si>
  <si>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</si>
  <si>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</si>
  <si>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</si>
  <si>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</si>
  <si>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</si>
  <si>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</si>
  <si>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</si>
  <si>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</si>
  <si>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</si>
  <si>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</si>
  <si>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</si>
  <si>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</si>
  <si>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</si>
  <si>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</si>
  <si>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</si>
  <si>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</si>
  <si>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</si>
  <si>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</si>
  <si>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</si>
  <si>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</si>
  <si>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</si>
  <si>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</si>
  <si>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</si>
  <si>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</si>
  <si>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</si>
  <si>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</si>
  <si>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</si>
  <si>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</si>
  <si>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</si>
  <si>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</si>
  <si>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</si>
  <si>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</si>
  <si>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</si>
  <si>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</si>
  <si>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</si>
  <si>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</si>
  <si>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</si>
  <si>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</si>
  <si>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</si>
  <si>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</si>
  <si>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</si>
  <si>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</si>
  <si>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</si>
  <si>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</si>
  <si>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</si>
  <si>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</si>
  <si>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</si>
  <si>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</si>
  <si>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</si>
  <si>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</si>
  <si>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</si>
  <si>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</si>
  <si>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</si>
  <si>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</si>
  <si>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</si>
  <si>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</si>
  <si>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</si>
  <si>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</si>
  <si>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</si>
  <si>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</si>
  <si>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</si>
  <si>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</si>
  <si>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</si>
  <si>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</si>
  <si>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</si>
  <si>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</si>
  <si>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</si>
  <si>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</si>
  <si>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</si>
  <si>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</si>
  <si>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</si>
  <si>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</si>
  <si>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</si>
  <si>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</si>
  <si>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</si>
  <si>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</si>
  <si>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</si>
  <si>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</si>
  <si>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</si>
  <si>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</si>
  <si>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</si>
  <si>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</si>
  <si>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</si>
  <si>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</si>
  <si>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</si>
  <si>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</si>
  <si>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</si>
  <si>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</si>
  <si>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</si>
  <si>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</si>
  <si>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</si>
  <si>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</si>
  <si>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</si>
  <si>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</si>
  <si>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</si>
  <si>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</si>
  <si>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</si>
  <si>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</si>
  <si>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</si>
  <si>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</si>
  <si>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</si>
  <si>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</si>
  <si>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</si>
  <si>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</si>
  <si>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</si>
  <si>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</si>
  <si>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</si>
  <si>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</si>
  <si>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</si>
  <si>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</si>
  <si>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</si>
  <si>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</si>
  <si>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</si>
  <si>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</si>
  <si>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</si>
  <si>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</si>
  <si>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</si>
  <si>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</si>
  <si>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</si>
  <si>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</si>
  <si>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</si>
  <si>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</si>
  <si>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</si>
  <si>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</si>
  <si>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</si>
  <si>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</si>
  <si>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</si>
  <si>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</si>
  <si>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</si>
  <si>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</si>
  <si>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</si>
  <si>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</si>
  <si>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</si>
  <si>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</si>
  <si>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</si>
  <si>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</si>
  <si>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</si>
  <si>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</si>
  <si>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</si>
  <si>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</si>
  <si>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</si>
  <si>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</si>
  <si>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</si>
  <si>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</si>
  <si>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</si>
  <si>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</si>
  <si>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</si>
  <si>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</si>
  <si>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</si>
  <si>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</si>
  <si>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</si>
  <si>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</si>
  <si>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</si>
  <si>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</si>
  <si>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</si>
  <si>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</si>
  <si>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</si>
  <si>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</si>
  <si>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</si>
  <si>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</si>
  <si>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</si>
  <si>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</si>
  <si>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</si>
  <si>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</si>
  <si>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</si>
  <si>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</si>
  <si>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</si>
  <si>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</si>
  <si>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</si>
  <si>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</si>
  <si>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</si>
  <si>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</si>
  <si>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</si>
  <si>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</si>
  <si>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</si>
  <si>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</si>
  <si>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</si>
  <si>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</si>
  <si>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</si>
  <si>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</si>
  <si>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</si>
  <si>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</si>
  <si>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</si>
  <si>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</si>
  <si>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</si>
  <si>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</si>
  <si>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</si>
  <si>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</si>
  <si>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</si>
  <si>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</si>
  <si>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</si>
  <si>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</si>
  <si>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</si>
  <si>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</si>
  <si>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</si>
  <si>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</si>
  <si>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</si>
  <si>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</si>
  <si>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</si>
  <si>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</si>
  <si>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</si>
  <si>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</si>
  <si>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</si>
  <si>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</si>
  <si>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</si>
  <si>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</si>
  <si>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</si>
  <si>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</si>
  <si>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</si>
  <si>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</si>
  <si>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</si>
  <si>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</si>
  <si>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</si>
  <si>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</si>
  <si>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</si>
  <si>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</si>
  <si>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</si>
  <si>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</si>
  <si>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</si>
  <si>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</si>
  <si>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</si>
  <si>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</si>
  <si>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</si>
  <si>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</si>
  <si>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</si>
  <si>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</si>
  <si>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</si>
  <si>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</si>
  <si>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</si>
  <si>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</si>
  <si>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</si>
  <si>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</si>
  <si>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</si>
  <si>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</si>
  <si>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</si>
  <si>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</si>
  <si>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</si>
  <si>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</si>
  <si>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</si>
  <si>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</si>
  <si>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</si>
  <si>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</si>
  <si>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</si>
  <si>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</si>
  <si>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</si>
  <si>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</si>
  <si>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</si>
  <si>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</si>
  <si>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</si>
  <si>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</si>
  <si>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</si>
  <si>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</si>
  <si>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</si>
  <si>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</si>
  <si>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</si>
  <si>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</si>
  <si>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</si>
  <si>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</si>
  <si>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</si>
  <si>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</si>
  <si>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</si>
  <si>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</si>
  <si>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</si>
  <si>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</si>
  <si>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</si>
  <si>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</si>
  <si>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</si>
  <si>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</si>
  <si>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</si>
  <si>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</si>
  <si>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</si>
  <si>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</si>
  <si>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</si>
  <si>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</si>
  <si>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</si>
  <si>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</si>
  <si>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</si>
  <si>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</si>
  <si>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</si>
  <si>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</si>
  <si>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</si>
  <si>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</si>
  <si>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</si>
  <si>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</si>
  <si>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</si>
  <si>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</si>
  <si>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</si>
  <si>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</si>
  <si>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</si>
  <si>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</si>
  <si>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</si>
  <si>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</si>
  <si>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</si>
  <si>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</si>
  <si>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</si>
  <si>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</si>
  <si>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</si>
  <si>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</si>
  <si>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</si>
  <si>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</si>
  <si>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</si>
  <si>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</si>
  <si>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</si>
  <si>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</si>
  <si>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</si>
  <si>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</si>
  <si>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</si>
  <si>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</si>
  <si>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</si>
  <si>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</si>
  <si>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</si>
  <si>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</si>
  <si>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</si>
  <si>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</si>
  <si>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</si>
  <si>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</si>
  <si>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</si>
  <si>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</si>
  <si>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</si>
  <si>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</si>
  <si>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</si>
  <si>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</si>
  <si>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</si>
  <si>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</si>
  <si>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</si>
  <si>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</si>
  <si>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</si>
  <si>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</si>
  <si>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</si>
  <si>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</si>
  <si>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</si>
  <si>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</si>
  <si>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</si>
  <si>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</si>
  <si>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</si>
  <si>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</si>
  <si>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</si>
  <si>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</si>
  <si>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</si>
  <si>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</si>
  <si>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</si>
  <si>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</si>
  <si>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</si>
  <si>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</si>
  <si>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</si>
  <si>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</si>
  <si>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</si>
  <si>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</si>
  <si>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</si>
  <si>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</si>
  <si>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</si>
  <si>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</si>
  <si>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</si>
  <si>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</si>
  <si>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</si>
  <si>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</si>
  <si>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</si>
  <si>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</si>
  <si>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</si>
  <si>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</si>
  <si>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</si>
  <si>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</si>
  <si>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</si>
  <si>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</si>
  <si>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</si>
  <si>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</si>
  <si>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</si>
  <si>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</si>
  <si>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</si>
  <si>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</si>
  <si>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</si>
  <si>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</si>
  <si>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</si>
  <si>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</si>
  <si>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</si>
  <si>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</si>
  <si>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</si>
  <si>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</si>
  <si>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</si>
  <si>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</si>
  <si>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</si>
  <si>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</si>
  <si>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</si>
  <si>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</si>
  <si>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</si>
  <si>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</si>
  <si>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</si>
  <si>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</si>
  <si>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</si>
  <si>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</si>
  <si>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</si>
  <si>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</si>
  <si>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</si>
  <si>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</si>
  <si>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</si>
  <si>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</si>
  <si>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</si>
  <si>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</si>
  <si>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</si>
  <si>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</si>
  <si>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</si>
  <si>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</si>
  <si>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</si>
  <si>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</si>
  <si>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</si>
  <si>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</si>
  <si>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</si>
  <si>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</si>
  <si>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</si>
  <si>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</si>
  <si>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</si>
  <si>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</si>
  <si>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</si>
  <si>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</si>
  <si>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</si>
  <si>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</si>
  <si>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</si>
  <si>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</si>
  <si>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</si>
  <si>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</si>
  <si>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</si>
  <si>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</si>
  <si>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</si>
  <si>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</si>
  <si>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</si>
  <si>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</si>
  <si>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</si>
  <si>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</si>
  <si>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</si>
  <si>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</si>
  <si>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</si>
  <si>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</si>
  <si>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</si>
  <si>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</si>
  <si>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</si>
  <si>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</si>
  <si>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</si>
  <si>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</si>
  <si>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</si>
  <si>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</si>
  <si>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</si>
  <si>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</si>
  <si>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</si>
  <si>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</si>
  <si>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</si>
  <si>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</si>
  <si>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</si>
  <si>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</si>
  <si>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</si>
  <si>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</si>
  <si>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</si>
  <si>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</si>
  <si>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</si>
  <si>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</si>
  <si>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</si>
  <si>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</si>
  <si>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</si>
  <si>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</si>
  <si>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</si>
  <si>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</si>
  <si>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</si>
  <si>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</si>
  <si>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</si>
  <si>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</si>
  <si>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</si>
  <si>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</si>
  <si>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</si>
  <si>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</si>
  <si>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</si>
  <si>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</si>
  <si>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</si>
  <si>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</si>
  <si>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</si>
  <si>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</si>
  <si>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</si>
  <si>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</si>
  <si>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</si>
  <si>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</si>
  <si>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</si>
  <si>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</si>
  <si>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</si>
  <si>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</si>
  <si>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</si>
  <si>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</si>
  <si>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</si>
  <si>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</si>
  <si>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</si>
  <si>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</si>
  <si>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</si>
  <si>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</si>
  <si>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</si>
  <si>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</si>
  <si>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</si>
  <si>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</si>
  <si>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</si>
  <si>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</si>
  <si>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</si>
  <si>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</si>
  <si>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</si>
  <si>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</si>
  <si>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</si>
  <si>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</si>
  <si>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</si>
  <si>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</si>
  <si>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</si>
  <si>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</si>
  <si>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</si>
  <si>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</si>
  <si>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</si>
  <si>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</si>
  <si>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</si>
  <si>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</si>
  <si>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</si>
  <si>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</si>
  <si>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</si>
  <si>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</si>
  <si>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</si>
  <si>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</si>
  <si>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</si>
  <si>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</si>
  <si>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</si>
  <si>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</si>
  <si>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</si>
  <si>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</si>
  <si>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</si>
  <si>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</si>
  <si>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</si>
  <si>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</si>
  <si>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</si>
  <si>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</si>
  <si>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</si>
  <si>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</si>
  <si>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</si>
  <si>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</si>
  <si>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</si>
  <si>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</si>
  <si>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</si>
  <si>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</si>
  <si>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</si>
  <si>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</si>
  <si>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</si>
  <si>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</si>
  <si>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</si>
  <si>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</si>
  <si>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</si>
  <si>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</si>
  <si>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</si>
  <si>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</si>
  <si>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</si>
  <si>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</si>
  <si>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</si>
  <si>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</si>
  <si>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</si>
  <si>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</si>
  <si>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</si>
  <si>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</si>
  <si>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</si>
  <si>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</si>
  <si>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</si>
  <si>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</si>
  <si>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</si>
  <si>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</si>
  <si>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</si>
  <si>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</si>
  <si>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</si>
  <si>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</si>
  <si>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</si>
  <si>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</si>
  <si>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</si>
  <si>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</si>
  <si>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</si>
  <si>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</si>
  <si>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</si>
  <si>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</si>
  <si>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</si>
  <si>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</si>
  <si>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</si>
  <si>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</si>
  <si>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</si>
  <si>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</si>
  <si>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</si>
  <si>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</si>
  <si>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</si>
  <si>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</si>
  <si>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</si>
  <si>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</si>
  <si>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</si>
  <si>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</si>
  <si>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</si>
  <si>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</si>
  <si>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</si>
  <si>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</si>
  <si>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</si>
  <si>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</si>
  <si>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</si>
  <si>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</si>
  <si>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</si>
  <si>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</si>
  <si>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</si>
  <si>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</si>
  <si>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</si>
  <si>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</si>
  <si>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</si>
  <si>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</si>
  <si>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</si>
  <si>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</si>
  <si>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</si>
  <si>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</si>
  <si>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</si>
  <si>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</si>
  <si>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</si>
  <si>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</si>
  <si>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</si>
  <si>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</si>
  <si>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</si>
  <si>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</si>
  <si>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</si>
  <si>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</si>
  <si>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</si>
  <si>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</si>
  <si>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</si>
  <si>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</si>
  <si>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</si>
  <si>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</si>
  <si>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</si>
  <si>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</si>
  <si>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</si>
  <si>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</si>
  <si>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</si>
  <si>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</si>
  <si>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</si>
  <si>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</si>
  <si>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</si>
  <si>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</si>
  <si>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</si>
  <si>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</si>
  <si>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</si>
  <si>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</si>
  <si>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</si>
  <si>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</si>
  <si>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</si>
  <si>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</si>
  <si>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</si>
  <si>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</si>
  <si>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</si>
  <si>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</si>
  <si>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</si>
  <si>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</si>
  <si>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</si>
  <si>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</si>
  <si>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</si>
  <si>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</si>
  <si>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</si>
  <si>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</si>
  <si>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</si>
  <si>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</si>
  <si>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</si>
  <si>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</si>
  <si>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</si>
  <si>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</si>
  <si>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</si>
  <si>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</si>
  <si>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</si>
  <si>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</si>
  <si>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</si>
  <si>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</si>
  <si>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</si>
  <si>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</si>
  <si>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</si>
  <si>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</si>
  <si>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</si>
  <si>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</si>
  <si>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</si>
  <si>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</si>
  <si>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</si>
  <si>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</si>
  <si>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</si>
  <si>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</si>
  <si>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</si>
  <si>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</si>
  <si>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</si>
  <si>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</si>
  <si>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</si>
  <si>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</si>
  <si>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</si>
  <si>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</si>
  <si>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</si>
  <si>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</si>
  <si>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</si>
  <si>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</si>
  <si>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</si>
  <si>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</si>
  <si>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</si>
  <si>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</si>
  <si>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</si>
  <si>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</si>
  <si>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</si>
  <si>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</si>
  <si>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</si>
  <si>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</si>
  <si>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</si>
  <si>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</si>
  <si>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</si>
  <si>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</si>
  <si>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</si>
  <si>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</si>
  <si>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</si>
  <si>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</si>
  <si>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</si>
  <si>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</si>
  <si>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</si>
  <si>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</si>
  <si>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</si>
  <si>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</si>
  <si>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</si>
  <si>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</si>
  <si>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</si>
  <si>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</si>
  <si>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</si>
  <si>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</si>
  <si>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</si>
  <si>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</si>
  <si>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</si>
  <si>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</si>
  <si>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</si>
  <si>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</si>
  <si>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</si>
  <si>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</si>
  <si>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</si>
  <si>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</si>
  <si>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</si>
  <si>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</si>
  <si>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</si>
  <si>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</si>
  <si>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</si>
  <si>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</si>
  <si>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</si>
  <si>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</si>
  <si>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</si>
  <si>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</si>
  <si>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</si>
  <si>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</si>
  <si>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</si>
  <si>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</si>
  <si>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</si>
  <si>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</si>
  <si>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</si>
  <si>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</si>
  <si>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</si>
  <si>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</si>
  <si>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</si>
  <si>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</si>
  <si>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</si>
  <si>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</si>
  <si>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</si>
  <si>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</si>
  <si>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</si>
  <si>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</si>
  <si>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</si>
  <si>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</si>
  <si>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</si>
  <si>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</si>
  <si>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</si>
  <si>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</si>
  <si>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</si>
  <si>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</si>
  <si>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</si>
  <si>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</si>
  <si>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</si>
  <si>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</si>
  <si>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</si>
  <si>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</si>
  <si>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</si>
  <si>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</si>
  <si>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</si>
  <si>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</si>
  <si>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</si>
  <si>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</si>
  <si>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</si>
  <si>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</si>
  <si>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</si>
  <si>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</si>
  <si>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</si>
  <si>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</si>
  <si>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</si>
  <si>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</si>
  <si>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</si>
  <si>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</si>
  <si>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</si>
  <si>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</si>
  <si>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</si>
  <si>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</si>
  <si>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</si>
  <si>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</si>
  <si>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</si>
  <si>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</si>
  <si>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</si>
  <si>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</si>
  <si>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</si>
  <si>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</si>
  <si>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</si>
  <si>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</si>
  <si>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</si>
  <si>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</si>
  <si>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</si>
  <si>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</si>
  <si>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</si>
  <si>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</si>
  <si>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</si>
  <si>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</si>
  <si>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</si>
  <si>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</si>
  <si>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</si>
  <si>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</si>
  <si>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</si>
  <si>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</si>
  <si>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</si>
  <si>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</si>
  <si>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</si>
  <si>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</si>
  <si>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</si>
  <si>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</si>
  <si>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</si>
  <si>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</si>
  <si>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</si>
  <si>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</si>
  <si>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</si>
  <si>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</si>
  <si>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</si>
  <si>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</si>
  <si>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</si>
  <si>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</si>
  <si>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</si>
  <si>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</si>
  <si>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</si>
  <si>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</si>
  <si>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</si>
  <si>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</si>
  <si>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</si>
  <si>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</si>
  <si>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</si>
  <si>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</si>
  <si>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</si>
  <si>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</si>
  <si>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</si>
  <si>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</si>
  <si>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</si>
  <si>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</si>
  <si>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</si>
  <si>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</si>
  <si>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</si>
  <si>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</si>
  <si>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</si>
  <si>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</si>
  <si>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</si>
  <si>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</si>
  <si>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</si>
  <si>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</si>
  <si>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</si>
  <si>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</si>
  <si>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</si>
  <si>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</si>
  <si>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</si>
  <si>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</si>
  <si>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</si>
  <si>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</si>
  <si>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</si>
  <si>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</si>
  <si>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</si>
  <si>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</si>
  <si>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</si>
  <si>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</si>
  <si>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</si>
  <si>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</si>
  <si>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</si>
  <si>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</si>
  <si>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</si>
  <si>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</si>
  <si>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</si>
  <si>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</si>
  <si>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</si>
  <si>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</si>
  <si>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</si>
  <si>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</si>
  <si>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</si>
  <si>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</si>
  <si>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</si>
  <si>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</si>
  <si>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</si>
  <si>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</si>
  <si>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</si>
  <si>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</si>
  <si>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</si>
  <si>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</si>
  <si>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</si>
  <si>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</si>
  <si>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</si>
  <si>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</si>
  <si>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</si>
  <si>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</si>
  <si>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</si>
  <si>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</si>
  <si>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</si>
  <si>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</si>
  <si>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</si>
  <si>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</si>
  <si>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</si>
  <si>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</si>
  <si>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</si>
  <si>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</si>
  <si>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</si>
  <si>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</si>
  <si>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</si>
  <si>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</si>
  <si>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</si>
  <si>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</si>
  <si>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</si>
  <si>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</si>
  <si>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</si>
  <si>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</si>
  <si>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</si>
  <si>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</si>
  <si>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</si>
  <si>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</si>
  <si>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</si>
  <si>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</si>
  <si>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</si>
  <si>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</si>
  <si>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</si>
  <si>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</si>
  <si>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</si>
  <si>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</si>
  <si>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</si>
  <si>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</si>
  <si>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</si>
  <si>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</si>
  <si>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</si>
  <si>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</si>
  <si>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</si>
  <si>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</si>
  <si>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</si>
  <si>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</si>
  <si>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</si>
  <si>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</si>
  <si>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</si>
  <si>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</si>
  <si>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</si>
  <si>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</si>
  <si>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</si>
  <si>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</si>
  <si>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</si>
  <si>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</si>
  <si>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</si>
  <si>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</si>
  <si>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</si>
  <si>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</si>
  <si>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</si>
  <si>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</si>
  <si>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</si>
  <si>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</si>
  <si>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</si>
  <si>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</si>
  <si>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</si>
  <si>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</si>
  <si>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</si>
  <si>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</si>
  <si>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</si>
  <si>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</si>
  <si>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</si>
  <si>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</si>
  <si>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</si>
  <si>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</si>
  <si>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</si>
  <si>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</si>
  <si>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</si>
  <si>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</si>
  <si>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</si>
  <si>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</si>
  <si>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</si>
  <si>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</si>
  <si>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</si>
  <si>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</si>
  <si>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</si>
  <si>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</si>
  <si>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</si>
  <si>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</si>
  <si>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</si>
  <si>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</si>
  <si>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</si>
  <si>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</si>
  <si>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</si>
  <si>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</si>
  <si>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</si>
  <si>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</si>
  <si>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</si>
  <si>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</si>
  <si>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</si>
  <si>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</si>
  <si>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</si>
  <si>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</si>
  <si>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</si>
  <si>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</si>
  <si>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</si>
  <si>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</si>
  <si>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</si>
  <si>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</si>
  <si>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</si>
  <si>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</si>
  <si>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</si>
  <si>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</si>
  <si>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</si>
  <si>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</si>
  <si>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</si>
  <si>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</si>
  <si>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</si>
  <si>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</si>
  <si>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</si>
  <si>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</si>
  <si>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</si>
  <si>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</si>
  <si>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</si>
  <si>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</si>
  <si>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</si>
  <si>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</si>
  <si>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</si>
  <si>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</si>
  <si>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</si>
  <si>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</si>
  <si>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</si>
  <si>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</si>
  <si>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</si>
  <si>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</si>
  <si>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</si>
  <si>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</si>
  <si>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</si>
  <si>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</si>
  <si>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</si>
  <si>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</si>
  <si>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</si>
  <si>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</si>
  <si>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</si>
  <si>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</si>
  <si>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</si>
  <si>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</si>
  <si>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</si>
  <si>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</si>
  <si>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</si>
  <si>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</si>
  <si>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</si>
  <si>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</si>
  <si>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</si>
  <si>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</si>
  <si>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</si>
  <si>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</si>
  <si>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</si>
  <si>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</si>
  <si>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</si>
  <si>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</si>
  <si>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</si>
  <si>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</si>
  <si>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</si>
  <si>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</si>
  <si>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</si>
  <si>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</si>
  <si>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</si>
  <si>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</si>
  <si>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</si>
  <si>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</si>
  <si>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</si>
  <si>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</si>
  <si>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</si>
  <si>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</si>
  <si>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</si>
  <si>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</si>
  <si>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</si>
  <si>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</si>
  <si>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</si>
  <si>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</si>
  <si>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</si>
  <si>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</si>
  <si>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</si>
  <si>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</si>
  <si>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</si>
  <si>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</si>
  <si>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</si>
  <si>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</si>
  <si>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</si>
  <si>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</si>
  <si>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</si>
  <si>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</si>
  <si>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</si>
  <si>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</si>
  <si>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</si>
  <si>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</si>
  <si>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</si>
  <si>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</si>
  <si>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</si>
  <si>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</si>
  <si>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</si>
  <si>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</si>
  <si>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</si>
  <si>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</si>
  <si>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</si>
  <si>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</si>
  <si>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</si>
  <si>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</si>
  <si>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</si>
  <si>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</si>
  <si>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</si>
  <si>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</si>
  <si>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</si>
  <si>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</si>
  <si>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</si>
  <si>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</si>
  <si>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</si>
  <si>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</si>
  <si>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</si>
  <si>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</si>
  <si>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</si>
  <si>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</si>
  <si>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</si>
  <si>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</si>
  <si>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</si>
  <si>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</si>
  <si>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</si>
  <si>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</si>
  <si>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</si>
  <si>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</si>
  <si>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</si>
  <si>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</si>
  <si>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</si>
  <si>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</si>
  <si>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</si>
  <si>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</si>
  <si>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</si>
  <si>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</si>
  <si>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</si>
  <si>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</si>
  <si>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</si>
  <si>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</si>
  <si>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</si>
  <si>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</si>
  <si>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</si>
  <si>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</si>
  <si>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</si>
  <si>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</si>
  <si>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</si>
  <si>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</si>
  <si>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</si>
  <si>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</si>
  <si>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</si>
  <si>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</si>
  <si>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</si>
  <si>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</si>
  <si>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</si>
  <si>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</si>
  <si>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</si>
  <si>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</si>
  <si>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</si>
  <si>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</si>
  <si>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</si>
  <si>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</si>
  <si>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</si>
  <si>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</si>
  <si>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</si>
  <si>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</si>
  <si>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</si>
  <si>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</si>
  <si>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</si>
  <si>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</si>
  <si>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</si>
  <si>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</si>
  <si>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</si>
  <si>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</si>
  <si>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</si>
  <si>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</si>
  <si>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</si>
  <si>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</si>
  <si>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</si>
  <si>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</si>
  <si>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</si>
  <si>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</si>
  <si>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</si>
  <si>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</si>
  <si>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</si>
  <si>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</si>
  <si>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</si>
  <si>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</si>
  <si>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</si>
  <si>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</si>
  <si>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</si>
  <si>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</si>
  <si>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</si>
  <si>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</si>
  <si>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</si>
  <si>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</si>
  <si>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</si>
  <si>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</si>
  <si>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</si>
  <si>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</si>
  <si>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</si>
  <si>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</si>
  <si>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</si>
  <si>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</si>
  <si>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</si>
  <si>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</si>
  <si>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</si>
  <si>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</si>
  <si>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</si>
  <si>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</si>
  <si>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</si>
  <si>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</si>
  <si>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</si>
  <si>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</si>
  <si>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</si>
  <si>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</si>
  <si>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</si>
  <si>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</si>
  <si>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</si>
  <si>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</si>
  <si>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</si>
  <si>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</si>
  <si>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</si>
  <si>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</si>
  <si>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</si>
  <si>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</si>
  <si>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</si>
  <si>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</si>
  <si>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</si>
  <si>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</si>
  <si>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</si>
  <si>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</si>
  <si>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</si>
  <si>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</si>
  <si>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</si>
  <si>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</si>
  <si>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</si>
  <si>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</si>
  <si>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</si>
  <si>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</si>
  <si>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</si>
  <si>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</si>
  <si>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</si>
  <si>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</si>
  <si>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</si>
  <si>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</si>
  <si>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</si>
  <si>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</si>
  <si>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</si>
  <si>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</si>
  <si>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</si>
  <si>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</si>
  <si>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</si>
  <si>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</si>
  <si>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</si>
  <si>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</si>
  <si>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</si>
  <si>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</si>
  <si>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</si>
  <si>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</si>
  <si>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</si>
  <si>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</si>
  <si>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</si>
  <si>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</si>
  <si>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</si>
  <si>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</si>
  <si>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</si>
  <si>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</si>
  <si>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</si>
  <si>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</si>
  <si>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</si>
  <si>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</si>
  <si>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</si>
  <si>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</si>
  <si>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</si>
  <si>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</si>
  <si>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</si>
  <si>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</si>
  <si>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</si>
  <si>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</si>
  <si>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</si>
  <si>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</si>
  <si>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</si>
  <si>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</si>
  <si>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</si>
  <si>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</si>
  <si>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</si>
  <si>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</si>
  <si>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</si>
  <si>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</si>
  <si>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</si>
  <si>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</si>
  <si>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</si>
  <si>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</si>
  <si>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</si>
  <si>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</si>
  <si>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</si>
  <si>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</si>
  <si>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</si>
  <si>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</si>
  <si>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</si>
  <si>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</si>
  <si>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</si>
  <si>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</si>
  <si>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</si>
  <si>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</si>
  <si>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</si>
  <si>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</si>
  <si>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</si>
  <si>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</si>
  <si>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</si>
  <si>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</si>
  <si>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</si>
  <si>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</si>
  <si>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</si>
  <si>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</si>
  <si>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</si>
  <si>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</si>
  <si>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</si>
  <si>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</si>
  <si>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</si>
  <si>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</si>
  <si>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</si>
  <si>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</si>
  <si>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</si>
  <si>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</si>
  <si>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</si>
  <si>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</si>
  <si>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</si>
  <si>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</si>
  <si>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</si>
  <si>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</si>
  <si>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</si>
  <si>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</si>
  <si>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</si>
  <si>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</si>
  <si>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</si>
  <si>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</si>
  <si>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</si>
  <si>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</si>
  <si>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</si>
  <si>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</si>
  <si>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</si>
  <si>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</si>
  <si>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</si>
  <si>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</si>
  <si>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</si>
  <si>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</si>
  <si>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</si>
  <si>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</si>
  <si>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</si>
  <si>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</si>
  <si>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</si>
  <si>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</si>
  <si>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</si>
  <si>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</si>
  <si>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</si>
  <si>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</si>
  <si>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</si>
  <si>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</si>
  <si>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</si>
  <si>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</si>
  <si>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</si>
  <si>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</si>
  <si>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</si>
  <si>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</si>
  <si>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</si>
  <si>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</si>
  <si>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</si>
  <si>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</si>
  <si>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</si>
  <si>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</si>
  <si>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</si>
  <si>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</si>
  <si>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</si>
  <si>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</si>
  <si>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</si>
  <si>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</si>
  <si>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</si>
  <si>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</si>
  <si>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</si>
  <si>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</si>
  <si>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</si>
  <si>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</si>
  <si>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</si>
  <si>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</si>
  <si>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</si>
  <si>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</si>
  <si>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</si>
  <si>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</si>
  <si>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</si>
  <si>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</si>
  <si>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</si>
  <si>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</si>
  <si>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</si>
  <si>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</si>
  <si>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</si>
  <si>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</si>
  <si>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</si>
  <si>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</si>
  <si>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</si>
  <si>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</si>
  <si>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</si>
  <si>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</si>
  <si>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</si>
  <si>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</si>
  <si>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</si>
  <si>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</si>
  <si>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</si>
  <si>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</si>
  <si>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</si>
  <si>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</si>
  <si>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</si>
  <si>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</si>
  <si>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</si>
  <si>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</si>
  <si>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</si>
  <si>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</si>
  <si>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</si>
  <si>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</si>
  <si>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</si>
  <si>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</si>
  <si>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</si>
  <si>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</si>
  <si>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</si>
  <si>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</si>
  <si>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</si>
  <si>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</si>
  <si>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</si>
  <si>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</si>
  <si>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</si>
  <si>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</si>
  <si>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</si>
  <si>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</si>
  <si>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</si>
  <si>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</si>
  <si>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</si>
  <si>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</si>
  <si>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</si>
  <si>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</si>
  <si>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</si>
  <si>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</si>
  <si>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</si>
  <si>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</si>
  <si>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</si>
  <si>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</si>
  <si>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</si>
  <si>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</si>
  <si>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</si>
  <si>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</si>
  <si>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</si>
  <si>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</si>
  <si>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</si>
  <si>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</si>
  <si>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</si>
  <si>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</si>
  <si>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</si>
  <si>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</si>
  <si>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</si>
  <si>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</si>
  <si>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</si>
  <si>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</si>
  <si>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</si>
  <si>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</si>
  <si>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</si>
  <si>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</si>
  <si>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</si>
  <si>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</si>
  <si>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</si>
  <si>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</si>
  <si>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</si>
  <si>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</si>
  <si>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</si>
  <si>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</si>
  <si>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</si>
  <si>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</si>
  <si>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</si>
  <si>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</si>
  <si>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</si>
  <si>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</si>
  <si>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</si>
  <si>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</si>
  <si>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</si>
  <si>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</si>
  <si>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</si>
  <si>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</si>
  <si>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</si>
  <si>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</si>
  <si>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</si>
  <si>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</si>
  <si>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</si>
  <si>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</si>
  <si>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</si>
  <si>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</si>
  <si>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</si>
  <si>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</si>
  <si>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</si>
  <si>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</si>
  <si>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</si>
  <si>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</si>
  <si>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</si>
  <si>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</si>
  <si>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</si>
  <si>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</si>
  <si>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</si>
  <si>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</si>
  <si>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</si>
  <si>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</si>
  <si>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</si>
  <si>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</si>
  <si>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</si>
  <si>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</si>
  <si>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</si>
  <si>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</si>
  <si>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</si>
  <si>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</si>
  <si>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</si>
  <si>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</si>
  <si>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</si>
  <si>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</si>
  <si>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</si>
  <si>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</si>
  <si>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</si>
  <si>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</si>
  <si>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</si>
  <si>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</si>
  <si>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</si>
  <si>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</si>
  <si>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</si>
  <si>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</si>
  <si>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</si>
  <si>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</si>
  <si>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</si>
  <si>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</si>
  <si>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</si>
  <si>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</si>
  <si>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</si>
  <si>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</si>
  <si>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</si>
  <si>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</si>
  <si>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</si>
  <si>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</si>
  <si>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</si>
  <si>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</si>
  <si>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</si>
  <si>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</si>
  <si>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</si>
  <si>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</si>
  <si>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</si>
  <si>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</si>
  <si>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</si>
  <si>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</si>
  <si>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</si>
  <si>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</si>
  <si>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</si>
  <si>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</si>
  <si>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</si>
  <si>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</si>
  <si>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</si>
  <si>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</si>
  <si>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</si>
  <si>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</si>
  <si>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</si>
  <si>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</si>
  <si>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</si>
  <si>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</si>
  <si>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</si>
  <si>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</si>
  <si>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</si>
  <si>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</si>
  <si>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</si>
  <si>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</si>
  <si>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</si>
  <si>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</si>
  <si>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</si>
  <si>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</si>
  <si>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</si>
  <si>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</si>
  <si>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</si>
  <si>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</si>
  <si>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</si>
  <si>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</si>
  <si>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</si>
  <si>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</si>
  <si>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</si>
  <si>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</si>
  <si>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</si>
  <si>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</si>
  <si>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</si>
  <si>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</si>
  <si>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</si>
  <si>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</si>
  <si>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</si>
  <si>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</si>
  <si>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</si>
  <si>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</si>
  <si>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</si>
  <si>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</si>
  <si>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</si>
  <si>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</si>
  <si>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</si>
  <si>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</si>
  <si>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</si>
  <si>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</si>
  <si>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</si>
  <si>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</si>
  <si>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</si>
  <si>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</si>
  <si>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</si>
  <si>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</si>
  <si>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</si>
  <si>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</si>
  <si>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</si>
  <si>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</si>
  <si>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</si>
  <si>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</si>
  <si>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</si>
  <si>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</si>
  <si>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</si>
  <si>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</si>
  <si>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</si>
  <si>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</si>
  <si>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</si>
  <si>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</si>
  <si>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</si>
  <si>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</si>
  <si>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</si>
  <si>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</si>
  <si>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</si>
  <si>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</si>
  <si>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</si>
  <si>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</si>
  <si>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</si>
  <si>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</si>
  <si>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</si>
  <si>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</si>
  <si>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</si>
  <si>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</si>
  <si>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</si>
  <si>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</si>
  <si>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</si>
  <si>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</si>
  <si>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</si>
  <si>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</si>
  <si>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</si>
  <si>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</si>
  <si>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</si>
  <si>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</si>
  <si>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</si>
  <si>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</si>
  <si>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</si>
  <si>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</si>
  <si>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</si>
  <si>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</si>
  <si>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</si>
  <si>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</si>
  <si>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</si>
  <si>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</si>
  <si>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</si>
  <si>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</si>
  <si>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</si>
  <si>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</si>
  <si>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</si>
  <si>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</si>
  <si>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</si>
  <si>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</si>
  <si>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</si>
  <si>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</si>
  <si>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</si>
  <si>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</si>
  <si>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</si>
  <si>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</si>
  <si>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</si>
  <si>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</si>
  <si>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</si>
  <si>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</si>
  <si>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</si>
  <si>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</si>
  <si>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</si>
  <si>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</si>
  <si>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</si>
  <si>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</si>
  <si>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</si>
  <si>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</si>
  <si>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</si>
  <si>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</si>
  <si>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</si>
  <si>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</si>
  <si>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</si>
  <si>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</si>
  <si>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</si>
  <si>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</si>
  <si>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</si>
  <si>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</si>
  <si>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</si>
  <si>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</si>
  <si>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</si>
  <si>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</si>
  <si>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</si>
  <si>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</si>
  <si>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</si>
  <si>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</si>
  <si>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</si>
  <si>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</si>
  <si>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</si>
  <si>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</si>
  <si>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</si>
  <si>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</si>
  <si>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</si>
  <si>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</si>
  <si>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</si>
  <si>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</si>
  <si>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</si>
  <si>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</si>
  <si>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</si>
  <si>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</si>
  <si>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</si>
  <si>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</si>
  <si>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</si>
  <si>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</si>
  <si>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</si>
  <si>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</si>
  <si>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</si>
  <si>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</si>
  <si>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</si>
  <si>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</si>
  <si>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</si>
  <si>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</si>
  <si>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</si>
  <si>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</si>
  <si>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</si>
  <si>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</si>
  <si>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</si>
  <si>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</si>
  <si>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</si>
  <si>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</si>
  <si>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</si>
  <si>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</si>
  <si>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</si>
  <si>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</si>
  <si>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</si>
  <si>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</si>
  <si>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</si>
  <si>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</si>
  <si>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</si>
  <si>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</si>
  <si>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</si>
  <si>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</si>
  <si>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</si>
  <si>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</si>
  <si>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</si>
  <si>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</si>
  <si>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</si>
  <si>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</si>
  <si>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</si>
  <si>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</si>
  <si>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</si>
  <si>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</si>
  <si>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</si>
  <si>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</si>
  <si>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</si>
  <si>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</si>
  <si>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</si>
  <si>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</si>
  <si>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</si>
  <si>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</si>
  <si>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</si>
  <si>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</si>
  <si>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</si>
  <si>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</si>
  <si>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</si>
  <si>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</si>
  <si>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</si>
  <si>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</si>
  <si>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</si>
  <si>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</si>
  <si>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</si>
  <si>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</si>
  <si>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</si>
  <si>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</si>
  <si>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</si>
  <si>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</si>
  <si>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</si>
  <si>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</si>
  <si>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</si>
  <si>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</si>
  <si>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</si>
  <si>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</si>
  <si>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</si>
  <si>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</si>
  <si>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</si>
  <si>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</si>
  <si>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</si>
  <si>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</si>
  <si>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</si>
  <si>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</si>
  <si>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</si>
  <si>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</si>
  <si>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</si>
  <si>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</si>
  <si>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</si>
  <si>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</si>
  <si>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</si>
  <si>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</si>
  <si>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</si>
  <si>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</si>
  <si>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</si>
  <si>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</si>
  <si>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</si>
  <si>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</si>
  <si>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</si>
  <si>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</si>
  <si>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</si>
  <si>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</si>
  <si>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</si>
  <si>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</si>
  <si>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</si>
  <si>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</si>
  <si>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</si>
  <si>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</si>
  <si>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</si>
  <si>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</si>
  <si>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</si>
  <si>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</si>
  <si>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</si>
  <si>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</si>
  <si>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</si>
  <si>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</si>
  <si>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</si>
  <si>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</si>
  <si>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</si>
  <si>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</si>
  <si>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</si>
  <si>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</si>
  <si>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</si>
  <si>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</si>
  <si>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</si>
  <si>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</si>
  <si>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</si>
  <si>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</si>
  <si>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</si>
  <si>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</si>
  <si>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</si>
  <si>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</si>
  <si>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</si>
  <si>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</si>
  <si>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</si>
  <si>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</si>
  <si>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</si>
  <si>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</si>
  <si>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</si>
  <si>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</si>
  <si>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</si>
  <si>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</si>
  <si>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</si>
  <si>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</si>
  <si>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</si>
  <si>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</si>
  <si>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</si>
  <si>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</si>
  <si>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</si>
  <si>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</si>
  <si>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</si>
  <si>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</si>
  <si>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</si>
  <si>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</si>
  <si>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</si>
  <si>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</si>
  <si>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</si>
  <si>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</si>
  <si>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</si>
  <si>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</si>
  <si>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</si>
  <si>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</si>
  <si>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</si>
  <si>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</si>
  <si>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</si>
  <si>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</si>
  <si>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</si>
  <si>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</si>
  <si>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</si>
  <si>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</si>
  <si>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</si>
  <si>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</si>
  <si>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</si>
  <si>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</si>
  <si>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</si>
  <si>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</si>
  <si>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</si>
  <si>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</si>
  <si>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</si>
  <si>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</si>
  <si>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</si>
  <si>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</si>
  <si>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</si>
  <si>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</si>
  <si>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</si>
  <si>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</si>
  <si>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</si>
  <si>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</si>
  <si>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</si>
  <si>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</si>
  <si>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</si>
  <si>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</si>
  <si>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</si>
  <si>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</si>
  <si>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</si>
  <si>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</si>
  <si>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</si>
  <si>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</si>
  <si>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</si>
  <si>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</si>
  <si>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</si>
  <si>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</si>
  <si>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</si>
  <si>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</si>
  <si>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</si>
  <si>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</si>
  <si>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</si>
  <si>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</si>
  <si>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</si>
  <si>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</si>
  <si>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</si>
  <si>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</si>
  <si>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</si>
  <si>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</si>
  <si>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</si>
  <si>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</si>
  <si>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</si>
  <si>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</si>
  <si>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</si>
  <si>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</si>
  <si>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</si>
  <si>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</si>
  <si>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</si>
  <si>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</si>
  <si>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</si>
  <si>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</si>
  <si>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</si>
  <si>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</si>
  <si>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</si>
  <si>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</si>
  <si>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</si>
  <si>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</si>
  <si>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</si>
  <si>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</si>
  <si>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</si>
  <si>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</si>
  <si>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</si>
  <si>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</si>
  <si>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</si>
  <si>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</si>
  <si>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</si>
  <si>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</si>
  <si>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</si>
  <si>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</si>
  <si>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</si>
  <si>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</si>
  <si>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</si>
  <si>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</si>
  <si>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</si>
  <si>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</si>
  <si>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</si>
  <si>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</si>
  <si>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</si>
  <si>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</si>
  <si>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</si>
  <si>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</si>
  <si>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</si>
  <si>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</si>
  <si>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</si>
  <si>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</si>
  <si>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</si>
  <si>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</si>
  <si>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</si>
  <si>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</si>
  <si>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</si>
  <si>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</si>
  <si>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</si>
  <si>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</si>
  <si>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</si>
  <si>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</si>
  <si>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</si>
  <si>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</si>
  <si>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</si>
  <si>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</si>
  <si>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</si>
  <si>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</si>
  <si>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</si>
  <si>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</si>
  <si>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</si>
  <si>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</si>
  <si>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</si>
  <si>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</si>
  <si>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</si>
  <si>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</si>
  <si>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</si>
  <si>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</si>
  <si>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</si>
  <si>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</si>
  <si>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</si>
  <si>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</si>
  <si>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</si>
  <si>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</si>
  <si>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</si>
  <si>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</si>
  <si>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</si>
  <si>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</si>
  <si>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</si>
  <si>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</si>
  <si>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</si>
  <si>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</si>
  <si>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</si>
  <si>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</si>
  <si>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</si>
  <si>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</si>
  <si>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</si>
  <si>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</si>
  <si>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</si>
  <si>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</si>
  <si>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</si>
  <si>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</si>
  <si>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</si>
  <si>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</si>
  <si>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</si>
  <si>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</si>
  <si>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</si>
  <si>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</si>
  <si>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</si>
  <si>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</si>
  <si>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</si>
  <si>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</si>
  <si>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</si>
  <si>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</si>
  <si>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</si>
  <si>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</si>
  <si>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</si>
  <si>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</si>
  <si>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</si>
  <si>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</si>
  <si>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</si>
  <si>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</si>
  <si>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</si>
  <si>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</si>
  <si>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</si>
  <si>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</si>
  <si>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</si>
  <si>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</si>
  <si>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</si>
  <si>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</si>
  <si>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</si>
  <si>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</si>
  <si>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</si>
  <si>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</si>
  <si>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</si>
  <si>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</si>
  <si>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</si>
  <si>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</si>
  <si>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</si>
  <si>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</si>
  <si>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</si>
  <si>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</si>
  <si>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</si>
  <si>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</si>
  <si>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</si>
  <si>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</si>
  <si>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</si>
  <si>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</si>
  <si>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</si>
  <si>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</si>
  <si>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</si>
  <si>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</si>
  <si>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</si>
  <si>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</si>
  <si>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</si>
  <si>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</si>
  <si>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</si>
  <si>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</si>
  <si>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</si>
  <si>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</si>
  <si>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</si>
  <si>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</si>
  <si>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</si>
  <si>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</si>
  <si>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</si>
  <si>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</si>
  <si>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</si>
  <si>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</si>
  <si>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</si>
  <si>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</si>
  <si>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</si>
  <si>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</si>
  <si>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</si>
  <si>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</si>
  <si>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</si>
  <si>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</si>
  <si>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</si>
  <si>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</si>
  <si>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</si>
  <si>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</si>
  <si>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</si>
  <si>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</si>
  <si>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</si>
  <si>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</si>
  <si>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</si>
  <si>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</si>
  <si>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</si>
  <si>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</si>
  <si>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</si>
  <si>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</si>
  <si>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</si>
  <si>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</si>
  <si>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</si>
  <si>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</si>
  <si>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</si>
  <si>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</si>
  <si>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</si>
  <si>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</si>
  <si>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</si>
  <si>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</si>
  <si>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</si>
  <si>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</si>
  <si>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</si>
  <si>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</si>
  <si>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</si>
  <si>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</si>
  <si>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</si>
  <si>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</si>
  <si>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</si>
  <si>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</si>
  <si>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</si>
  <si>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</si>
  <si>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</si>
  <si>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</si>
  <si>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</si>
  <si>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</si>
  <si>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</si>
  <si>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</si>
  <si>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</si>
  <si>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</si>
  <si>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</si>
  <si>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</si>
  <si>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</si>
  <si>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</si>
  <si>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</si>
  <si>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</si>
  <si>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</si>
  <si>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</si>
  <si>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</si>
  <si>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</si>
  <si>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</si>
  <si>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</si>
  <si>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</si>
  <si>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</si>
  <si>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</si>
  <si>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</si>
  <si>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</si>
  <si>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</si>
  <si>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</si>
  <si>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</si>
  <si>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</si>
  <si>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</si>
  <si>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</si>
  <si>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</si>
  <si>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</si>
  <si>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</si>
  <si>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</si>
  <si>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</si>
  <si>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</si>
  <si>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</si>
  <si>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</si>
  <si>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</si>
  <si>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</si>
  <si>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</si>
  <si>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</si>
  <si>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</si>
  <si>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</si>
  <si>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</si>
  <si>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</si>
  <si>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</si>
  <si>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</si>
  <si>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</si>
  <si>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</si>
  <si>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</si>
  <si>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</si>
  <si>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</si>
  <si>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</si>
  <si>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</si>
  <si>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</si>
  <si>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</si>
  <si>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</si>
  <si>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</si>
  <si>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</si>
  <si>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</si>
  <si>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</si>
  <si>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</si>
  <si>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</si>
  <si>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</si>
  <si>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</si>
  <si>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</si>
  <si>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</si>
  <si>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</si>
  <si>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</si>
  <si>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</si>
  <si>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</si>
  <si>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</si>
  <si>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</si>
  <si>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</si>
  <si>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</si>
  <si>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</si>
  <si>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</si>
  <si>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</si>
  <si>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</si>
  <si>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</si>
  <si>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</si>
  <si>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</si>
  <si>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</si>
  <si>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</si>
  <si>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</si>
  <si>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</si>
  <si>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</si>
  <si>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</si>
  <si>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</si>
  <si>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</si>
  <si>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</si>
  <si>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</si>
  <si>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</si>
  <si>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</si>
  <si>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</si>
  <si>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</si>
  <si>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</si>
  <si>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</si>
  <si>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</si>
  <si>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</si>
  <si>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</si>
  <si>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</si>
  <si>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</si>
  <si>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</si>
  <si>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</si>
  <si>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</si>
  <si>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</si>
  <si>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</si>
  <si>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</si>
  <si>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</si>
  <si>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</si>
  <si>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</si>
  <si>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</si>
  <si>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</si>
  <si>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</si>
  <si>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</si>
  <si>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</si>
  <si>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</si>
  <si>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</si>
  <si>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</si>
  <si>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</si>
  <si>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</si>
  <si>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</si>
  <si>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</si>
  <si>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</si>
  <si>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</si>
  <si>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</si>
  <si>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</si>
  <si>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</si>
  <si>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</si>
  <si>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</si>
  <si>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</si>
  <si>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</si>
  <si>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</si>
  <si>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</si>
  <si>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</si>
  <si>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</si>
  <si>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</si>
  <si>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</si>
  <si>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</si>
  <si>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</si>
  <si>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</si>
  <si>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</si>
  <si>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</si>
  <si>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</si>
  <si>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</si>
  <si>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</si>
  <si>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</si>
  <si>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</si>
  <si>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</si>
  <si>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</si>
  <si>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</si>
  <si>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</si>
  <si>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</si>
  <si>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</si>
  <si>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</si>
  <si>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</si>
  <si>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</si>
  <si>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</si>
  <si>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</si>
  <si>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</si>
  <si>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</si>
  <si>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</si>
  <si>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</si>
  <si>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</si>
  <si>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</si>
  <si>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</si>
  <si>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</si>
  <si>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</si>
  <si>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</si>
  <si>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</si>
  <si>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</si>
  <si>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</si>
  <si>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</si>
  <si>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</si>
  <si>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</si>
  <si>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</si>
  <si>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</si>
  <si>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</si>
  <si>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</si>
  <si>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</si>
  <si>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</si>
  <si>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</si>
  <si>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</si>
  <si>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</si>
  <si>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</si>
  <si>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</si>
  <si>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</si>
  <si>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</si>
  <si>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</si>
  <si>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</si>
  <si>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</si>
  <si>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</si>
  <si>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</si>
  <si>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</si>
  <si>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</si>
  <si>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</si>
  <si>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</si>
  <si>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</si>
  <si>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</si>
  <si>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</si>
  <si>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</si>
  <si>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</si>
  <si>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</si>
  <si>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</si>
  <si>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</si>
  <si>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</si>
  <si>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</si>
  <si>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</si>
  <si>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</si>
  <si>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</si>
  <si>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</si>
  <si>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</si>
  <si>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</si>
  <si>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</si>
  <si>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</si>
  <si>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</si>
  <si>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</si>
  <si>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</si>
  <si>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</si>
  <si>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</si>
  <si>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</si>
  <si>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</si>
  <si>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</si>
  <si>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</si>
  <si>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</si>
  <si>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</si>
  <si>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</si>
  <si>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</si>
  <si>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</si>
  <si>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</si>
  <si>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</si>
  <si>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</si>
  <si>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</si>
  <si>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</si>
  <si>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</si>
  <si>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</si>
  <si>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</si>
  <si>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</si>
  <si>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</si>
  <si>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</si>
  <si>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</si>
  <si>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</si>
  <si>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</si>
  <si>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</si>
  <si>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</si>
  <si>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</si>
  <si>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</si>
  <si>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</si>
  <si>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</si>
  <si>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</si>
  <si>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</si>
  <si>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</si>
  <si>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</si>
  <si>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</si>
  <si>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</si>
  <si>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</si>
  <si>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</si>
  <si>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</si>
  <si>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</si>
  <si>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</si>
  <si>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</si>
  <si>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</si>
  <si>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</si>
  <si>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</si>
  <si>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</si>
  <si>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</si>
  <si>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</si>
  <si>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</si>
  <si>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</si>
  <si>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</si>
  <si>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</si>
  <si>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</si>
  <si>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</si>
  <si>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</si>
  <si>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</si>
  <si>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</si>
  <si>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</si>
  <si>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</si>
  <si>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</si>
  <si>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</si>
  <si>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</si>
  <si>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</si>
  <si>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</si>
  <si>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</si>
  <si>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</si>
  <si>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</si>
  <si>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</si>
  <si>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</si>
  <si>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</si>
  <si>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</si>
  <si>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</si>
  <si>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</si>
  <si>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</si>
  <si>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</si>
  <si>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</si>
  <si>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</si>
  <si>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</si>
  <si>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</si>
  <si>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</si>
  <si>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</si>
  <si>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</si>
  <si>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</si>
  <si>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</si>
  <si>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</si>
  <si>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</si>
  <si>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</si>
  <si>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</si>
  <si>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</si>
  <si>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</si>
  <si>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</si>
  <si>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</si>
  <si>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</si>
  <si>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</si>
  <si>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</si>
  <si>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</si>
  <si>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</si>
  <si>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</si>
  <si>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</si>
  <si>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</si>
  <si>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</si>
  <si>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</si>
  <si>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</si>
  <si>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</si>
  <si>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</si>
  <si>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</si>
  <si>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</si>
  <si>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</si>
  <si>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</si>
  <si>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</si>
  <si>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</si>
  <si>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</si>
  <si>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</si>
  <si>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</si>
  <si>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</si>
  <si>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</si>
  <si>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</si>
  <si>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</si>
  <si>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</si>
  <si>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</si>
  <si>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</si>
  <si>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</si>
  <si>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</si>
  <si>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</si>
  <si>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</si>
  <si>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</si>
  <si>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</si>
  <si>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</si>
  <si>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</si>
  <si>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</si>
  <si>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</si>
  <si>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</si>
  <si>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</si>
  <si>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</si>
  <si>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</si>
  <si>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</si>
  <si>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</si>
  <si>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</si>
  <si>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</si>
  <si>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</si>
  <si>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</si>
  <si>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</si>
  <si>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</si>
  <si>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</si>
  <si>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</si>
  <si>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</si>
  <si>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</si>
  <si>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</si>
  <si>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</si>
  <si>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</si>
  <si>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</si>
  <si>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</si>
  <si>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</si>
  <si>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</si>
  <si>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</si>
  <si>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</si>
  <si>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</si>
  <si>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</si>
  <si>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</si>
  <si>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</si>
  <si>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</si>
  <si>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</si>
  <si>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</si>
  <si>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</si>
  <si>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</si>
  <si>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</si>
  <si>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</si>
  <si>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</si>
  <si>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</si>
  <si>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</si>
  <si>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</si>
  <si>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</si>
  <si>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</si>
  <si>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</si>
  <si>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</si>
  <si>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</si>
  <si>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</si>
  <si>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</si>
  <si>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</si>
  <si>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</si>
  <si>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</si>
  <si>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</si>
  <si>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</si>
  <si>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</si>
  <si>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</si>
  <si>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</si>
  <si>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</si>
  <si>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</si>
  <si>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</si>
  <si>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</si>
  <si>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</si>
  <si>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</si>
  <si>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</si>
  <si>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</si>
  <si>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</si>
  <si>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</si>
  <si>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</si>
  <si>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</si>
  <si>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</si>
  <si>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</si>
  <si>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</si>
  <si>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</si>
  <si>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</si>
  <si>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</si>
  <si>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</si>
  <si>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</si>
  <si>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</si>
  <si>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</si>
  <si>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</si>
  <si>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</si>
  <si>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</si>
  <si>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</si>
  <si>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</si>
  <si>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</si>
  <si>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</si>
  <si>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</si>
  <si>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</si>
  <si>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</si>
  <si>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</si>
  <si>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</si>
  <si>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</si>
  <si>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</si>
  <si>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</si>
  <si>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</si>
  <si>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</si>
  <si>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</si>
  <si>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</si>
  <si>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</si>
  <si>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</si>
  <si>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</si>
  <si>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</si>
  <si>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</si>
  <si>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</si>
  <si>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</si>
  <si>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</si>
  <si>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</si>
  <si>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</si>
  <si>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</si>
  <si>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</si>
  <si>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</si>
  <si>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</si>
  <si>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</si>
  <si>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</si>
  <si>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</si>
  <si>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</si>
  <si>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</si>
  <si>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</si>
  <si>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</si>
  <si>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</si>
  <si>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</si>
  <si>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</si>
  <si>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</si>
  <si>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</si>
  <si>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</si>
  <si>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</si>
  <si>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</si>
  <si>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</si>
  <si>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</si>
  <si>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</si>
  <si>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</si>
  <si>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</si>
  <si>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</si>
  <si>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</si>
  <si>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</si>
  <si>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</si>
  <si>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</si>
  <si>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</si>
  <si>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</si>
  <si>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</si>
  <si>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</si>
  <si>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</si>
  <si>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</si>
  <si>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</si>
  <si>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</si>
  <si>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</si>
  <si>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</si>
  <si>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</si>
  <si>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</si>
  <si>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</si>
  <si>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</si>
  <si>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</si>
  <si>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</si>
  <si>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</si>
  <si>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</si>
  <si>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</si>
  <si>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</si>
  <si>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</si>
  <si>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</si>
  <si>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</si>
  <si>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</si>
  <si>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</si>
  <si>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</si>
  <si>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</si>
  <si>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</si>
  <si>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</si>
  <si>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</si>
  <si>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</si>
  <si>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</si>
  <si>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</si>
  <si>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</si>
  <si>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</si>
  <si>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</si>
  <si>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</si>
  <si>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</si>
  <si>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</si>
  <si>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</si>
  <si>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</si>
  <si>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</si>
  <si>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</si>
  <si>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</si>
  <si>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</si>
  <si>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</si>
  <si>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</si>
  <si>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</si>
  <si>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</si>
  <si>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</si>
  <si>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</si>
  <si>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</si>
  <si>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</si>
  <si>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</si>
  <si>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</si>
  <si>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</si>
  <si>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</si>
  <si>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</si>
  <si>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</si>
  <si>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</si>
  <si>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</si>
  <si>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</si>
  <si>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</si>
  <si>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</si>
  <si>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</si>
  <si>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</si>
  <si>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</si>
  <si>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</si>
  <si>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</si>
  <si>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</si>
  <si>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</si>
  <si>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</si>
  <si>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</si>
  <si>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</si>
  <si>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</si>
  <si>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</si>
  <si>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</si>
  <si>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</si>
  <si>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</si>
  <si>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</si>
  <si>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</si>
  <si>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</si>
  <si>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</si>
  <si>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</si>
  <si>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</si>
  <si>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</si>
  <si>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</si>
  <si>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</si>
  <si>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</si>
  <si>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</si>
  <si>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</si>
  <si>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</si>
  <si>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</si>
  <si>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</si>
  <si>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</si>
  <si>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</si>
  <si>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</si>
  <si>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</si>
  <si>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</si>
  <si>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</si>
  <si>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</si>
  <si>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</si>
  <si>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</si>
  <si>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</si>
  <si>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</si>
  <si>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</si>
  <si>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</si>
  <si>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</si>
  <si>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</si>
  <si>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</si>
  <si>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</si>
  <si>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</si>
  <si>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</si>
  <si>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</si>
  <si>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</si>
  <si>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</si>
  <si>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</si>
  <si>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</si>
  <si>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</si>
  <si>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</si>
  <si>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</si>
  <si>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</si>
  <si>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</si>
  <si>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</si>
  <si>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</si>
  <si>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</si>
  <si>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</si>
  <si>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</si>
  <si>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</si>
  <si>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</si>
  <si>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</si>
  <si>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</si>
  <si>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</si>
  <si>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</si>
  <si>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</si>
  <si>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</si>
  <si>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</si>
  <si>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</si>
  <si>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</si>
  <si>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</si>
  <si>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</si>
  <si>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</si>
  <si>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</si>
  <si>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</si>
  <si>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</si>
  <si>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</si>
  <si>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</si>
  <si>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</si>
  <si>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</si>
  <si>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</si>
  <si>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</si>
  <si>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</si>
  <si>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</si>
  <si>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</si>
  <si>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</si>
  <si>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</si>
  <si>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</si>
  <si>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</si>
  <si>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</si>
  <si>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</si>
  <si>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</si>
  <si>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</si>
  <si>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</si>
  <si>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</si>
  <si>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</si>
  <si>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</si>
  <si>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</si>
  <si>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</si>
  <si>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</si>
  <si>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</si>
  <si>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</si>
  <si>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</si>
  <si>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</si>
  <si>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</si>
  <si>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</si>
  <si>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</si>
  <si>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</si>
  <si>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</si>
  <si>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</si>
  <si>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</si>
  <si>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</si>
  <si>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</si>
  <si>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</si>
  <si>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</si>
  <si>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</si>
  <si>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</si>
  <si>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</si>
  <si>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</si>
  <si>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</si>
  <si>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</si>
  <si>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</si>
  <si>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</si>
  <si>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</si>
  <si>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</si>
  <si>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</si>
  <si>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</si>
  <si>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</si>
  <si>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</si>
  <si>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</si>
  <si>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</si>
  <si>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</si>
  <si>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</si>
  <si>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</si>
  <si>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</si>
  <si>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</si>
  <si>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</si>
  <si>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</si>
  <si>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</si>
  <si>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</si>
  <si>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</si>
  <si>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</si>
  <si>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</si>
  <si>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</si>
  <si>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</si>
  <si>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</si>
  <si>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</si>
  <si>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</si>
  <si>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</si>
  <si>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</si>
  <si>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</si>
  <si>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</si>
  <si>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</si>
  <si>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</si>
  <si>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</si>
  <si>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</si>
  <si>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</si>
  <si>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</si>
  <si>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</si>
  <si>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</si>
  <si>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</si>
  <si>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</si>
  <si>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</si>
  <si>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</si>
  <si>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</si>
  <si>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</si>
  <si>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</si>
  <si>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</si>
  <si>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</si>
  <si>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</si>
  <si>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</si>
  <si>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</si>
  <si>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</si>
  <si>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</si>
  <si>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</si>
  <si>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</si>
  <si>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</si>
  <si>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</si>
  <si>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</si>
  <si>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</si>
  <si>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</si>
  <si>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</si>
  <si>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</si>
  <si>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</si>
  <si>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</si>
  <si>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</si>
  <si>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</si>
  <si>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</si>
  <si>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</si>
  <si>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</si>
  <si>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</si>
  <si>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</si>
  <si>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</si>
  <si>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</si>
  <si>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</si>
  <si>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</si>
  <si>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</si>
  <si>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</si>
  <si>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</si>
  <si>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</si>
  <si>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</si>
  <si>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</si>
  <si>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</si>
  <si>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</si>
  <si>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</si>
  <si>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</si>
  <si>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</si>
  <si>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</si>
  <si>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</si>
  <si>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</si>
  <si>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</si>
  <si>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</si>
  <si>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</si>
  <si>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</si>
  <si>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</si>
  <si>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</si>
  <si>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</si>
  <si>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</si>
  <si>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</si>
  <si>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</si>
  <si>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</si>
  <si>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</si>
  <si>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</si>
  <si>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</si>
  <si>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</si>
  <si>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</si>
  <si>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</si>
  <si>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</si>
  <si>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</si>
  <si>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</si>
  <si>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</si>
  <si>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</si>
  <si>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</si>
  <si>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</si>
  <si>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</si>
  <si>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</si>
  <si>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</si>
  <si>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</si>
  <si>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</si>
  <si>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</si>
  <si>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</si>
  <si>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</si>
  <si>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</si>
  <si>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</si>
  <si>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</si>
  <si>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</si>
  <si>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</si>
  <si>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</si>
  <si>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</si>
  <si>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</si>
  <si>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</si>
  <si>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</si>
  <si>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</si>
  <si>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</si>
  <si>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</si>
  <si>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</si>
  <si>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</si>
  <si>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</si>
  <si>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</si>
  <si>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</si>
  <si>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</si>
  <si>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</si>
  <si>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</si>
  <si>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</si>
  <si>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</si>
  <si>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</si>
  <si>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</si>
  <si>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</si>
  <si>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</si>
  <si>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</si>
  <si>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</si>
  <si>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</si>
  <si>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</si>
  <si>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</si>
  <si>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</si>
  <si>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</si>
  <si>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</si>
  <si>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</si>
  <si>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</si>
  <si>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</si>
  <si>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</si>
  <si>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</si>
  <si>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</si>
  <si>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</si>
  <si>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</si>
  <si>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</si>
  <si>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</si>
  <si>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</si>
  <si>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</si>
  <si>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</si>
  <si>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</si>
  <si>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</si>
  <si>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</si>
  <si>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</si>
  <si>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</si>
  <si>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</si>
  <si>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</si>
  <si>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</si>
  <si>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</si>
  <si>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</si>
  <si>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</si>
  <si>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</si>
  <si>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</si>
  <si>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</si>
  <si>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</si>
  <si>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</si>
  <si>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</si>
  <si>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</si>
  <si>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</si>
  <si>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</si>
  <si>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</si>
  <si>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</si>
  <si>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</si>
  <si>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</si>
  <si>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</si>
  <si>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</si>
  <si>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</si>
  <si>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</si>
  <si>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</si>
  <si>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</si>
  <si>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</si>
  <si>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</si>
  <si>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</si>
  <si>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</si>
  <si>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</si>
  <si>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</si>
  <si>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</si>
  <si>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</si>
  <si>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</si>
  <si>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</si>
  <si>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</si>
  <si>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</si>
  <si>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</si>
  <si>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</si>
  <si>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</si>
  <si>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</si>
  <si>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</si>
  <si>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</si>
  <si>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</si>
  <si>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</si>
  <si>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</si>
  <si>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</si>
  <si>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</si>
  <si>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</si>
  <si>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</si>
  <si>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</si>
  <si>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</si>
  <si>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</si>
  <si>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</si>
  <si>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</si>
  <si>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</si>
  <si>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</si>
  <si>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</si>
  <si>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</si>
  <si>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</si>
  <si>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</si>
  <si>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</si>
  <si>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</si>
  <si>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</si>
  <si>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</si>
  <si>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</si>
  <si>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</si>
  <si>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</si>
  <si>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</si>
  <si>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</si>
  <si>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</si>
  <si>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</si>
  <si>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</si>
  <si>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</si>
  <si>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</si>
  <si>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</si>
  <si>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</si>
  <si>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</si>
  <si>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</si>
  <si>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</si>
  <si>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</si>
  <si>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</si>
  <si>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</si>
  <si>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</si>
  <si>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</si>
  <si>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</si>
  <si>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</si>
  <si>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</si>
  <si>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</si>
  <si>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</si>
  <si>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</si>
  <si>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</si>
  <si>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</si>
  <si>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</si>
  <si>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</si>
  <si>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</si>
  <si>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</si>
  <si>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</si>
  <si>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</si>
  <si>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</si>
  <si>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</si>
  <si>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</si>
  <si>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</si>
  <si>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</si>
  <si>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</si>
  <si>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</si>
  <si>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</si>
  <si>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</si>
  <si>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</si>
  <si>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</si>
  <si>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</si>
  <si>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</si>
  <si>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</si>
  <si>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</si>
  <si>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</si>
  <si>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</si>
  <si>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</si>
  <si>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</si>
  <si>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</si>
  <si>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</si>
  <si>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</si>
  <si>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</si>
  <si>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</si>
  <si>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</si>
  <si>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</si>
  <si>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</si>
  <si>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</si>
  <si>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</si>
  <si>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</si>
  <si>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</si>
  <si>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</si>
  <si>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</si>
  <si>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</si>
  <si>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</si>
  <si>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</si>
  <si>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</si>
  <si>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</si>
  <si>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</si>
  <si>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</si>
  <si>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</si>
  <si>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</si>
  <si>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</si>
  <si>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</si>
  <si>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</si>
  <si>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</si>
  <si>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</si>
  <si>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</si>
  <si>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</si>
  <si>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</si>
  <si>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</si>
  <si>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</si>
  <si>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</si>
  <si>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</si>
  <si>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</si>
  <si>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</si>
  <si>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</si>
  <si>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</si>
  <si>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</si>
  <si>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</si>
  <si>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</si>
  <si>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</si>
  <si>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</si>
  <si>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</si>
  <si>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</si>
  <si>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</si>
  <si>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</si>
  <si>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</si>
  <si>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</si>
  <si>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</si>
  <si>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</si>
  <si>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</si>
  <si>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</si>
  <si>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</si>
  <si>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</si>
  <si>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</si>
  <si>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</si>
  <si>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</si>
  <si>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</si>
  <si>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</si>
  <si>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</si>
  <si>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</si>
  <si>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</si>
  <si>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</si>
  <si>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</si>
  <si>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</si>
  <si>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</si>
  <si>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</si>
  <si>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</si>
  <si>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</si>
  <si>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</si>
  <si>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</si>
  <si>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</si>
  <si>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</si>
  <si>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</si>
  <si>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</si>
  <si>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</si>
  <si>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</si>
  <si>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</si>
  <si>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</si>
  <si>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</si>
  <si>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</si>
  <si>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</si>
  <si>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</si>
  <si>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</si>
  <si>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</si>
  <si>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</si>
  <si>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</si>
  <si>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</si>
  <si>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</si>
  <si>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</si>
  <si>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</si>
  <si>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</si>
  <si>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</si>
  <si>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</si>
  <si>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</si>
  <si>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</si>
  <si>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</si>
  <si>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</si>
  <si>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</si>
  <si>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</si>
  <si>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</si>
  <si>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</si>
  <si>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</si>
  <si>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</si>
  <si>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</si>
  <si>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</si>
  <si>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</si>
  <si>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</si>
  <si>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</si>
  <si>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</si>
  <si>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</si>
  <si>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</si>
  <si>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</si>
  <si>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</si>
  <si>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</si>
  <si>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</si>
  <si>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</si>
  <si>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</si>
  <si>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</si>
  <si>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</si>
  <si>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</si>
  <si>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</si>
  <si>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</si>
  <si>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</si>
  <si>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</si>
  <si>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</si>
  <si>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</si>
  <si>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</si>
  <si>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</si>
  <si>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</si>
  <si>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</si>
  <si>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</si>
  <si>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</si>
  <si>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</si>
  <si>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</si>
  <si>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</si>
  <si>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</si>
  <si>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</si>
  <si>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</si>
  <si>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</si>
  <si>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</si>
  <si>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</si>
  <si>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</si>
  <si>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</si>
  <si>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</si>
  <si>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</si>
  <si>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</si>
  <si>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</si>
  <si>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</si>
  <si>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</si>
  <si>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</si>
  <si>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</si>
  <si>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</si>
  <si>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</si>
  <si>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</si>
  <si>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</si>
  <si>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</si>
  <si>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</si>
  <si>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</si>
  <si>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</si>
  <si>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</si>
  <si>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</si>
  <si>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</si>
  <si>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</si>
  <si>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</si>
  <si>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</si>
  <si>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</si>
  <si>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</si>
  <si>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</si>
  <si>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</si>
  <si>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</si>
  <si>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</si>
  <si>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</si>
  <si>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</si>
  <si>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</si>
  <si>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</si>
  <si>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</si>
  <si>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</si>
  <si>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</si>
  <si>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</si>
  <si>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</si>
  <si>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</si>
  <si>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</si>
  <si>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</si>
  <si>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</si>
  <si>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</si>
  <si>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</si>
  <si>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</si>
  <si>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</si>
  <si>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</si>
  <si>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</si>
  <si>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</si>
  <si>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</si>
  <si>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</si>
  <si>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</si>
  <si>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</si>
  <si>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</si>
  <si>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</si>
  <si>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</si>
  <si>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</si>
  <si>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</si>
  <si>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</si>
  <si>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</si>
  <si>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</si>
  <si>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</si>
  <si>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</si>
  <si>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</si>
  <si>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</si>
  <si>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</si>
  <si>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</si>
  <si>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</si>
  <si>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</si>
  <si>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</si>
  <si>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</si>
  <si>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</si>
  <si>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</si>
  <si>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</si>
  <si>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</si>
  <si>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</si>
  <si>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</si>
  <si>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</si>
  <si>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</si>
  <si>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</si>
  <si>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</si>
  <si>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</si>
  <si>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</si>
  <si>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</si>
  <si>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</si>
  <si>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</si>
  <si>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</si>
  <si>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</si>
  <si>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</si>
  <si>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</si>
  <si>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</si>
  <si>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</si>
  <si>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</si>
  <si>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</si>
  <si>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</si>
  <si>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</si>
  <si>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</si>
  <si>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</si>
  <si>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</si>
  <si>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</si>
  <si>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</si>
  <si>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</si>
  <si>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</si>
  <si>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</si>
  <si>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</si>
  <si>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</si>
  <si>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</si>
  <si>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</si>
  <si>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</si>
  <si>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</si>
  <si>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</si>
  <si>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</si>
  <si>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</si>
  <si>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</si>
  <si>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</si>
  <si>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</si>
  <si>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</si>
  <si>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</si>
  <si>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</si>
  <si>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</si>
  <si>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</si>
  <si>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</si>
  <si>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</si>
  <si>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</si>
  <si>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</si>
  <si>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</si>
  <si>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</si>
  <si>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</si>
  <si>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</si>
  <si>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</si>
  <si>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</si>
  <si>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</si>
  <si>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</si>
  <si>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</si>
  <si>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</si>
  <si>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</si>
  <si>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</si>
  <si>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</si>
  <si>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</si>
  <si>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</si>
  <si>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</si>
  <si>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</si>
  <si>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</si>
  <si>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</si>
  <si>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</si>
  <si>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</si>
  <si>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</si>
  <si>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</si>
  <si>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</si>
  <si>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</si>
  <si>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</si>
  <si>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</si>
  <si>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</si>
  <si>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</si>
  <si>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</si>
  <si>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</si>
  <si>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</si>
  <si>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</si>
  <si>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</si>
  <si>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</si>
  <si>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</si>
  <si>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</si>
  <si>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</si>
  <si>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</si>
  <si>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</si>
  <si>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</si>
  <si>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</si>
  <si>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</si>
  <si>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</si>
  <si>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</si>
  <si>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</si>
  <si>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</si>
  <si>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</si>
  <si>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</si>
  <si>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</si>
  <si>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</si>
  <si>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</si>
  <si>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</si>
  <si>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</si>
  <si>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</si>
  <si>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</si>
  <si>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</si>
  <si>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</si>
  <si>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</si>
  <si>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</si>
  <si>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</si>
  <si>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</si>
  <si>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</si>
  <si>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</si>
  <si>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</si>
  <si>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</si>
  <si>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</si>
  <si>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</si>
  <si>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</si>
  <si>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</si>
  <si>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</si>
  <si>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</si>
  <si>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</si>
  <si>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</si>
  <si>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</si>
  <si>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</si>
  <si>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</si>
  <si>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</si>
  <si>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</si>
  <si>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</si>
  <si>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</si>
  <si>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</si>
  <si>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</si>
  <si>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</si>
  <si>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</si>
  <si>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</si>
  <si>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</si>
  <si>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</si>
  <si>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</si>
  <si>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</si>
  <si>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</si>
  <si>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</si>
  <si>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</si>
  <si>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</si>
  <si>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</si>
  <si>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</si>
  <si>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</si>
  <si>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</si>
  <si>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</si>
  <si>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</si>
  <si>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</si>
  <si>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</si>
  <si>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</si>
  <si>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</si>
  <si>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</si>
  <si>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</si>
  <si>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</si>
  <si>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</si>
  <si>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</si>
  <si>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</si>
  <si>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</si>
  <si>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</si>
  <si>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</si>
  <si>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</si>
  <si>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</si>
  <si>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</si>
  <si>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</si>
  <si>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</si>
  <si>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</si>
  <si>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</si>
  <si>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</si>
  <si>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</si>
  <si>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</si>
  <si>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</si>
  <si>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</si>
  <si>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</si>
  <si>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</si>
  <si>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</si>
  <si>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</si>
  <si>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</si>
  <si>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</si>
  <si>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</si>
  <si>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</si>
  <si>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</si>
  <si>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</si>
  <si>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</si>
  <si>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</si>
  <si>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</si>
  <si>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</si>
  <si>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</si>
  <si>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</si>
  <si>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</si>
  <si>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</si>
  <si>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</si>
  <si>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</si>
  <si>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</si>
  <si>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</si>
  <si>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</si>
  <si>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</si>
  <si>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</si>
  <si>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</si>
  <si>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</si>
  <si>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</si>
  <si>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</si>
  <si>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</si>
  <si>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</si>
  <si>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</si>
  <si>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</si>
  <si>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</si>
  <si>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</si>
  <si>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</si>
  <si>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</si>
  <si>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</si>
  <si>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</si>
  <si>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</si>
  <si>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</si>
  <si>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</si>
  <si>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</si>
  <si>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</si>
  <si>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</si>
  <si>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</si>
  <si>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</si>
  <si>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</si>
  <si>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</si>
  <si>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</si>
  <si>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</si>
  <si>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</si>
  <si>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</si>
  <si>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</si>
  <si>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</si>
  <si>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</si>
  <si>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</si>
  <si>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</si>
  <si>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</si>
  <si>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</si>
  <si>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</si>
  <si>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</si>
  <si>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</si>
  <si>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</si>
  <si>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</si>
  <si>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</si>
  <si>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</si>
  <si>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</si>
  <si>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</si>
  <si>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</si>
  <si>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</si>
  <si>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</si>
  <si>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</si>
  <si>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</si>
  <si>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</si>
  <si>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</si>
  <si>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</si>
  <si>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</si>
  <si>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</si>
  <si>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</si>
  <si>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</si>
  <si>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</si>
  <si>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</si>
  <si>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</si>
  <si>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</si>
  <si>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</si>
  <si>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</si>
  <si>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</si>
  <si>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</si>
  <si>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</si>
  <si>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</si>
  <si>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</si>
  <si>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</si>
  <si>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</si>
  <si>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</si>
  <si>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</si>
  <si>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</si>
  <si>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</si>
  <si>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</si>
  <si>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</si>
  <si>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</si>
  <si>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</si>
  <si>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</si>
  <si>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</si>
  <si>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</si>
  <si>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</si>
  <si>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</si>
  <si>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</si>
  <si>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</si>
  <si>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</si>
  <si>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</si>
  <si>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</si>
  <si>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</si>
  <si>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</si>
  <si>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</si>
  <si>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</si>
  <si>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</si>
  <si>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</si>
  <si>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</si>
  <si>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</si>
  <si>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</si>
  <si>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</si>
  <si>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</si>
  <si>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</si>
  <si>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</si>
  <si>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</si>
  <si>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</si>
  <si>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</si>
  <si>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</si>
  <si>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</si>
  <si>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</si>
  <si>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</si>
  <si>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</si>
  <si>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</si>
  <si>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</si>
  <si>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</si>
  <si>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</si>
  <si>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</si>
  <si>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</si>
  <si>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</si>
  <si>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</si>
  <si>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</si>
  <si>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</si>
  <si>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</si>
  <si>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</si>
  <si>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</si>
  <si>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</si>
  <si>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</si>
  <si>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</si>
  <si>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</si>
  <si>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</si>
  <si>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</si>
  <si>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</si>
  <si>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</si>
  <si>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</si>
  <si>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</si>
  <si>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</si>
  <si>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</si>
  <si>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</si>
  <si>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</si>
  <si>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</si>
  <si>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</si>
  <si>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</si>
  <si>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</si>
  <si>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</si>
  <si>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</si>
  <si>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</si>
  <si>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</si>
  <si>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</si>
  <si>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</si>
  <si>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</si>
  <si>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</si>
  <si>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</si>
  <si>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</si>
  <si>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</si>
  <si>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</si>
  <si>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</si>
  <si>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</si>
  <si>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</si>
  <si>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</si>
  <si>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</si>
  <si>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</si>
  <si>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</si>
  <si>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</si>
  <si>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</si>
  <si>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</si>
  <si>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</si>
  <si>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</si>
  <si>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</si>
  <si>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</si>
  <si>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</si>
  <si>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</si>
  <si>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</si>
  <si>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</si>
  <si>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</si>
  <si>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</si>
  <si>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</si>
  <si>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</si>
  <si>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</si>
  <si>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</si>
  <si>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</si>
  <si>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</si>
  <si>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</si>
  <si>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</si>
  <si>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</si>
  <si>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</si>
  <si>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</si>
  <si>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</si>
  <si>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</si>
  <si>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</si>
  <si>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</si>
  <si>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</si>
  <si>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</si>
  <si>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</si>
  <si>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</si>
  <si>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</si>
  <si>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</si>
  <si>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</si>
  <si>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</si>
  <si>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</si>
  <si>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</si>
  <si>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</si>
  <si>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</si>
  <si>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</si>
  <si>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</si>
  <si>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</si>
  <si>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</si>
  <si>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</si>
  <si>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</si>
  <si>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</si>
  <si>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</si>
  <si>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</si>
  <si>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</si>
  <si>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</si>
  <si>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</si>
  <si>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</si>
  <si>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</si>
  <si>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</si>
  <si>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</si>
  <si>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</si>
  <si>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</si>
  <si>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</si>
  <si>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</si>
  <si>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</si>
  <si>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</si>
  <si>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</si>
  <si>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</si>
  <si>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</si>
  <si>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</si>
  <si>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</si>
  <si>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</si>
  <si>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</si>
  <si>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</si>
  <si>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</si>
  <si>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</si>
  <si>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</si>
  <si>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</si>
  <si>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</si>
  <si>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</si>
  <si>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</si>
  <si>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</si>
  <si>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</si>
  <si>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</si>
  <si>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</si>
  <si>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</si>
  <si>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</si>
  <si>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</si>
  <si>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</si>
  <si>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</si>
  <si>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</si>
  <si>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</si>
  <si>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</si>
  <si>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</si>
  <si>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</si>
  <si>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</si>
  <si>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</si>
  <si>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</si>
  <si>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</si>
  <si>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</si>
  <si>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</si>
  <si>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</si>
  <si>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</si>
  <si>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</si>
  <si>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</si>
  <si>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</si>
  <si>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</si>
  <si>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</si>
  <si>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</si>
  <si>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</si>
  <si>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</si>
  <si>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</si>
  <si>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</si>
  <si>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</si>
  <si>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</si>
  <si>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</si>
  <si>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</si>
  <si>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</si>
  <si>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</si>
  <si>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</si>
  <si>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</si>
  <si>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</si>
  <si>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</si>
  <si>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</si>
  <si>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</si>
  <si>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</si>
  <si>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</si>
  <si>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</si>
  <si>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</si>
  <si>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</si>
  <si>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</si>
  <si>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</si>
  <si>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</si>
  <si>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</si>
  <si>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</si>
  <si>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</si>
  <si>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</si>
  <si>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</si>
  <si>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</si>
  <si>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</si>
  <si>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</si>
  <si>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</si>
  <si>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</si>
  <si>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</si>
  <si>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</si>
  <si>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</si>
  <si>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</si>
  <si>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</si>
  <si>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</si>
  <si>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</si>
  <si>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</si>
  <si>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</si>
  <si>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</si>
  <si>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</si>
  <si>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</si>
  <si>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</si>
  <si>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</si>
  <si>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</si>
  <si>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</si>
  <si>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</si>
  <si>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</si>
  <si>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</si>
  <si>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</si>
  <si>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</si>
  <si>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</si>
  <si>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</si>
  <si>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</si>
  <si>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</si>
  <si>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</si>
  <si>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</si>
  <si>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</si>
  <si>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</si>
  <si>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</si>
  <si>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</si>
  <si>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</si>
  <si>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</si>
  <si>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</si>
  <si>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</si>
  <si>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</si>
  <si>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</si>
  <si>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</si>
  <si>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</si>
  <si>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</si>
  <si>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</si>
  <si>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</si>
  <si>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</si>
  <si>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</si>
  <si>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</si>
  <si>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</si>
  <si>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</si>
  <si>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</si>
  <si>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</si>
  <si>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</si>
  <si>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</si>
  <si>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</si>
  <si>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</si>
  <si>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</si>
  <si>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</si>
  <si>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</si>
  <si>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</si>
  <si>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</si>
  <si>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</si>
  <si>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</si>
  <si>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</si>
  <si>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</si>
  <si>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</si>
  <si>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</si>
  <si>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</si>
  <si>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</si>
  <si>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</si>
  <si>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</si>
  <si>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</si>
  <si>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</si>
  <si>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</si>
  <si>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</si>
  <si>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</si>
  <si>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</si>
  <si>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</si>
  <si>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</si>
  <si>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</si>
  <si>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</si>
  <si>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</si>
  <si>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</si>
  <si>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</si>
  <si>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</si>
  <si>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</si>
  <si>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</si>
  <si>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</si>
  <si>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</si>
  <si>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</si>
  <si>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</si>
  <si>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</si>
  <si>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</si>
  <si>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</si>
  <si>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</si>
  <si>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</si>
  <si>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</si>
  <si>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</si>
  <si>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</si>
  <si>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</si>
  <si>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</si>
  <si>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</si>
  <si>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</si>
  <si>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</si>
  <si>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</si>
  <si>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</si>
  <si>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</si>
  <si>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</si>
  <si>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</si>
  <si>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</si>
  <si>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</si>
  <si>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</si>
  <si>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</si>
  <si>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</si>
  <si>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</si>
  <si>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</si>
  <si>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</si>
  <si>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</si>
  <si>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</si>
  <si>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</si>
  <si>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</si>
  <si>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</si>
  <si>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</si>
  <si>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</si>
  <si>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</si>
  <si>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</si>
  <si>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</si>
  <si>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</si>
  <si>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</si>
  <si>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</si>
  <si>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</si>
  <si>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</si>
  <si>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</si>
  <si>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</si>
  <si>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</si>
  <si>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</si>
  <si>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</si>
  <si>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</si>
  <si>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</si>
  <si>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</si>
  <si>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</si>
  <si>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</si>
  <si>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</si>
  <si>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</si>
  <si>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</si>
  <si>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</si>
  <si>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</si>
  <si>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</si>
  <si>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</si>
  <si>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</si>
  <si>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</si>
  <si>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</si>
  <si>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</si>
  <si>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</si>
  <si>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</si>
  <si>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</si>
  <si>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</si>
  <si>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</si>
  <si>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</si>
  <si>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</si>
  <si>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</si>
  <si>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</si>
  <si>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</si>
  <si>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</si>
  <si>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</si>
  <si>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</si>
  <si>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</si>
  <si>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</si>
  <si>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</si>
  <si>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</si>
  <si>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</si>
  <si>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</si>
  <si>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</si>
  <si>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</si>
  <si>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</si>
  <si>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</si>
  <si>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</si>
  <si>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</si>
  <si>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</si>
  <si>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</si>
  <si>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</si>
  <si>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</si>
  <si>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</si>
  <si>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</si>
  <si>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</si>
  <si>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</si>
  <si>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</si>
  <si>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</si>
  <si>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</si>
  <si>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</si>
  <si>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</si>
  <si>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</si>
  <si>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</si>
  <si>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</si>
  <si>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</si>
  <si>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</si>
  <si>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</si>
  <si>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</si>
  <si>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</si>
  <si>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</si>
  <si>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</si>
  <si>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</si>
  <si>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</si>
  <si>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</si>
  <si>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</si>
  <si>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</si>
  <si>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</si>
  <si>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</si>
  <si>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</si>
  <si>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</si>
  <si>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</si>
  <si>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</si>
  <si>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</si>
  <si>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</si>
  <si>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</si>
  <si>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</si>
  <si>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</si>
  <si>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</si>
  <si>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</si>
  <si>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</si>
  <si>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</si>
  <si>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</si>
  <si>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</si>
  <si>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</si>
  <si>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</si>
  <si>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</si>
  <si>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</si>
  <si>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</si>
  <si>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</si>
  <si>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</si>
  <si>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</si>
  <si>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</si>
  <si>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</si>
  <si>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</si>
  <si>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</si>
  <si>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</si>
  <si>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</si>
  <si>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</si>
  <si>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</si>
  <si>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</si>
  <si>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</si>
  <si>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</si>
  <si>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</si>
  <si>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</si>
  <si>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</si>
  <si>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</si>
  <si>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</si>
  <si>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</si>
  <si>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</si>
  <si>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</si>
  <si>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</si>
  <si>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</si>
  <si>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</si>
  <si>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</si>
  <si>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</si>
  <si>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</si>
  <si>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</si>
  <si>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</si>
  <si>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</si>
  <si>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</si>
  <si>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</si>
  <si>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</si>
  <si>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</si>
  <si>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</si>
  <si>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</si>
  <si>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</si>
  <si>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</si>
  <si>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</si>
  <si>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</si>
  <si>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</si>
  <si>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</si>
  <si>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</si>
  <si>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</si>
  <si>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</si>
  <si>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</si>
  <si>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</si>
  <si>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</si>
  <si>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</si>
  <si>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</si>
  <si>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</si>
  <si>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</si>
  <si>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</si>
  <si>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</si>
  <si>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</si>
  <si>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</si>
  <si>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</si>
  <si>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</si>
  <si>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</si>
  <si>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</si>
  <si>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</si>
  <si>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</si>
  <si>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</si>
  <si>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</si>
  <si>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</si>
  <si>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</si>
  <si>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</si>
  <si>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</si>
  <si>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</si>
  <si>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</si>
  <si>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</si>
  <si>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</si>
  <si>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</si>
  <si>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</si>
  <si>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</si>
  <si>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</si>
  <si>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</si>
  <si>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</si>
  <si>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</si>
  <si>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</si>
  <si>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</si>
  <si>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</si>
  <si>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</si>
  <si>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</si>
  <si>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</si>
  <si>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</si>
  <si>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</si>
  <si>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</si>
  <si>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</si>
  <si>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</si>
  <si>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</si>
  <si>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</si>
  <si>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</si>
  <si>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</si>
  <si>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</si>
  <si>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</si>
  <si>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</si>
  <si>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</si>
  <si>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</si>
  <si>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</si>
  <si>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</si>
  <si>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</si>
  <si>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</si>
  <si>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</si>
  <si>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</si>
  <si>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</si>
  <si>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</si>
  <si>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</si>
  <si>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</si>
  <si>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</si>
  <si>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</si>
  <si>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</si>
  <si>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</si>
  <si>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</si>
  <si>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</si>
  <si>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</si>
  <si>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</si>
  <si>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</si>
  <si>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</si>
  <si>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</si>
  <si>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</si>
  <si>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</si>
  <si>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</si>
  <si>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</si>
  <si>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</si>
  <si>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</si>
  <si>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</si>
  <si>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</si>
  <si>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</si>
  <si>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</si>
  <si>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</si>
  <si>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</si>
  <si>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</si>
  <si>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</si>
  <si>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</si>
  <si>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</si>
  <si>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</si>
  <si>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</si>
  <si>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</si>
  <si>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</si>
  <si>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</si>
  <si>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</si>
  <si>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</si>
  <si>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</si>
  <si>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</si>
  <si>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</si>
  <si>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</si>
  <si>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</si>
  <si>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</si>
  <si>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</si>
  <si>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</si>
  <si>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</si>
  <si>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</si>
  <si>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</si>
  <si>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</si>
  <si>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</si>
  <si>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</si>
  <si>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</si>
  <si>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</si>
  <si>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</si>
  <si>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</si>
  <si>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</si>
  <si>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</si>
  <si>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</si>
  <si>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</si>
  <si>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</si>
  <si>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</si>
  <si>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</si>
  <si>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</si>
  <si>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</si>
  <si>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</si>
  <si>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</si>
  <si>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</si>
  <si>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</si>
  <si>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</si>
  <si>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</si>
  <si>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</si>
  <si>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</si>
  <si>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</si>
  <si>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</si>
  <si>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</si>
  <si>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</si>
  <si>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</si>
  <si>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</si>
  <si>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</si>
  <si>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</si>
  <si>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</si>
  <si>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</si>
  <si>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</si>
  <si>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</si>
  <si>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</si>
  <si>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</si>
  <si>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</si>
  <si>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</si>
  <si>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</si>
  <si>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</si>
  <si>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</si>
  <si>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</si>
  <si>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</si>
  <si>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</si>
  <si>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</si>
  <si>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</si>
  <si>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</si>
  <si>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</si>
  <si>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</si>
  <si>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</si>
  <si>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</si>
  <si>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</si>
  <si>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</si>
  <si>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</si>
  <si>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</si>
  <si>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</si>
  <si>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</si>
  <si>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</si>
  <si>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</si>
  <si>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</si>
  <si>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</si>
  <si>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</si>
  <si>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</si>
  <si>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</si>
  <si>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</si>
  <si>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</si>
  <si>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</si>
  <si>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</si>
  <si>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</si>
  <si>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</si>
  <si>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</si>
  <si>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</si>
  <si>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</si>
  <si>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</si>
  <si>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</si>
  <si>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</si>
  <si>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</si>
  <si>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</si>
  <si>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</si>
  <si>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</si>
  <si>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</si>
  <si>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</si>
  <si>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</si>
  <si>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</si>
  <si>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</si>
  <si>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</si>
  <si>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</si>
  <si>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</si>
  <si>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</si>
  <si>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</si>
  <si>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</si>
  <si>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</si>
  <si>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</si>
  <si>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</si>
  <si>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</si>
  <si>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</si>
  <si>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</si>
  <si>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</si>
  <si>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</si>
  <si>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</si>
  <si>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</si>
  <si>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</si>
  <si>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</si>
  <si>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</si>
  <si>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</si>
  <si>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</si>
  <si>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</si>
  <si>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</si>
  <si>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</si>
  <si>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</si>
  <si>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</si>
  <si>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</si>
  <si>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</si>
  <si>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</si>
  <si>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</si>
  <si>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</si>
  <si>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</si>
  <si>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</si>
  <si>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</si>
  <si>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</si>
  <si>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</si>
  <si>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</si>
  <si>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</si>
  <si>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</si>
  <si>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</si>
  <si>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</si>
  <si>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</si>
  <si>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</si>
  <si>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</si>
  <si>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</si>
  <si>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</si>
  <si>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</si>
  <si>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</si>
  <si>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</si>
  <si>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</si>
  <si>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</si>
  <si>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</si>
  <si>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</si>
  <si>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</si>
  <si>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</si>
  <si>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</si>
  <si>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</si>
  <si>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</si>
  <si>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</si>
  <si>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</si>
  <si>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</si>
  <si>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</si>
  <si>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</si>
  <si>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</si>
  <si>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</si>
  <si>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</si>
  <si>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</si>
  <si>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</si>
  <si>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</si>
  <si>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</si>
  <si>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</si>
  <si>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</si>
  <si>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</si>
  <si>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</si>
  <si>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</si>
  <si>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</si>
  <si>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</si>
  <si>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</si>
  <si>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</si>
  <si>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</si>
  <si>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</si>
  <si>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</si>
  <si>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</si>
  <si>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</si>
  <si>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</si>
  <si>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</si>
  <si>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</si>
  <si>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</si>
  <si>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</si>
  <si>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</si>
  <si>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</si>
  <si>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</si>
  <si>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</si>
  <si>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</si>
  <si>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</si>
  <si>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</si>
  <si>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</si>
  <si>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</si>
  <si>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</si>
  <si>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</si>
  <si>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</si>
  <si>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</si>
  <si>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</si>
  <si>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</si>
  <si>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</si>
  <si>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</si>
  <si>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</si>
  <si>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</si>
  <si>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</si>
  <si>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</si>
  <si>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</si>
  <si>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</si>
  <si>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</si>
  <si>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</si>
  <si>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</si>
  <si>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</si>
  <si>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</si>
  <si>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</si>
  <si>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</si>
  <si>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</si>
  <si>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</si>
  <si>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</si>
  <si>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</si>
  <si>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</si>
  <si>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</si>
  <si>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</si>
  <si>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</si>
  <si>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</si>
  <si>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</si>
  <si>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</si>
  <si>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</si>
  <si>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</si>
  <si>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</si>
  <si>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</si>
  <si>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</si>
  <si>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</si>
  <si>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</si>
  <si>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</si>
  <si>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</si>
  <si>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</si>
  <si>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</si>
  <si>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</si>
  <si>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</si>
  <si>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</si>
  <si>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</si>
  <si>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</si>
  <si>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</si>
  <si>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</si>
  <si>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</si>
  <si>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</si>
  <si>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</si>
  <si>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</si>
  <si>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</si>
  <si>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</si>
  <si>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</si>
  <si>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</si>
  <si>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</si>
  <si>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</si>
  <si>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</si>
  <si>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</si>
  <si>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</si>
  <si>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</si>
  <si>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</si>
  <si>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</si>
  <si>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</si>
  <si>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</si>
  <si>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</si>
  <si>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</si>
  <si>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</si>
  <si>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</si>
  <si>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</si>
  <si>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</si>
  <si>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</si>
  <si>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</si>
  <si>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</si>
  <si>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</si>
  <si>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</si>
  <si>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</si>
  <si>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</si>
  <si>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</si>
  <si>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</si>
  <si>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</si>
  <si>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</si>
  <si>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</si>
  <si>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</si>
  <si>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</si>
  <si>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</si>
  <si>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</si>
  <si>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</si>
  <si>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</si>
  <si>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</si>
  <si>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</si>
  <si>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</si>
  <si>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</si>
  <si>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</si>
  <si>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</si>
  <si>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</si>
  <si>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</si>
  <si>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</si>
  <si>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</si>
  <si>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</si>
  <si>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</si>
  <si>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</si>
  <si>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</si>
  <si>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</si>
  <si>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</si>
  <si>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</si>
  <si>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</si>
  <si>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</si>
  <si>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</si>
  <si>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</si>
  <si>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</si>
  <si>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</si>
  <si>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</si>
  <si>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</si>
  <si>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</si>
  <si>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</si>
  <si>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</si>
  <si>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</si>
  <si>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</si>
  <si>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</si>
  <si>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</si>
  <si>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</si>
  <si>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</si>
  <si>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</si>
  <si>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</si>
  <si>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</si>
  <si>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</si>
  <si>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</si>
  <si>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</si>
  <si>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</si>
  <si>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</si>
  <si>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</si>
  <si>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</si>
  <si>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</si>
  <si>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</si>
  <si>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</si>
  <si>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</si>
  <si>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</si>
  <si>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</si>
  <si>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</si>
  <si>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</si>
  <si>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</si>
  <si>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</si>
  <si>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</si>
  <si>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</si>
  <si>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</si>
  <si>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</si>
  <si>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</si>
  <si>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</si>
  <si>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</si>
  <si>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</si>
  <si>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</si>
  <si>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</si>
  <si>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</si>
  <si>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</si>
  <si>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</si>
  <si>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</si>
  <si>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</si>
  <si>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</si>
  <si>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</si>
  <si>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</si>
  <si>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</si>
  <si>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</si>
  <si>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</si>
  <si>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</si>
  <si>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</si>
  <si>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</si>
  <si>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</si>
  <si>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</si>
  <si>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</si>
  <si>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</si>
  <si>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</si>
  <si>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</si>
  <si>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</si>
  <si>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</si>
  <si>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</si>
  <si>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</si>
  <si>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</si>
  <si>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</si>
  <si>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</si>
  <si>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</si>
  <si>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</si>
  <si>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</si>
  <si>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</si>
  <si>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</si>
  <si>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</si>
  <si>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</si>
  <si>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</si>
  <si>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</si>
  <si>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</si>
  <si>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</si>
  <si>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</si>
  <si>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</si>
  <si>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</si>
  <si>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</si>
  <si>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</si>
  <si>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</si>
  <si>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</si>
  <si>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</si>
  <si>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</si>
  <si>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</si>
  <si>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</si>
  <si>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</si>
  <si>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</si>
  <si>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</si>
  <si>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</si>
  <si>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</si>
  <si>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</si>
  <si>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</si>
  <si>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</si>
  <si>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</si>
  <si>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</si>
  <si>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</si>
  <si>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</si>
  <si>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</si>
  <si>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</si>
  <si>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</si>
  <si>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</si>
  <si>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</si>
  <si>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</si>
  <si>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</si>
  <si>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</si>
  <si>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</si>
  <si>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</si>
  <si>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</si>
  <si>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</si>
  <si>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</si>
  <si>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</si>
  <si>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</si>
  <si>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</si>
  <si>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</si>
  <si>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</si>
  <si>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</si>
  <si>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</si>
  <si>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</si>
  <si>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</si>
  <si>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</si>
  <si>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</si>
  <si>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</si>
  <si>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</si>
  <si>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</si>
  <si>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</si>
  <si>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</si>
  <si>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</si>
  <si>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</si>
  <si>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</si>
  <si>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</si>
  <si>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</si>
  <si>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</si>
  <si>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</si>
  <si>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</si>
  <si>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</si>
  <si>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</si>
  <si>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</si>
  <si>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</si>
  <si>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</si>
  <si>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</si>
  <si>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</si>
  <si>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</si>
  <si>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</si>
  <si>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</si>
  <si>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</si>
  <si>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</si>
  <si>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</si>
  <si>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</si>
  <si>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</si>
  <si>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</si>
  <si>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</si>
  <si>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</si>
  <si>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</si>
  <si>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</si>
  <si>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</si>
  <si>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</si>
  <si>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</si>
  <si>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</si>
  <si>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</si>
  <si>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</si>
  <si>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</si>
  <si>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</si>
  <si>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</si>
  <si>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</si>
  <si>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</si>
  <si>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</si>
  <si>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</si>
  <si>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</si>
  <si>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</si>
  <si>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</si>
  <si>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</si>
  <si>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</si>
  <si>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</si>
  <si>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</si>
  <si>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</si>
  <si>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</si>
  <si>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</si>
  <si>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</si>
  <si>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</si>
  <si>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</si>
  <si>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</si>
  <si>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</si>
  <si>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</si>
  <si>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</si>
  <si>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</si>
  <si>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</si>
  <si>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</si>
  <si>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</si>
  <si>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</si>
  <si>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</si>
  <si>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</si>
  <si>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</si>
  <si>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</si>
  <si>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</si>
  <si>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</si>
  <si>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</si>
  <si>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</si>
  <si>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</si>
  <si>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</si>
  <si>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</si>
  <si>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</si>
  <si>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</si>
  <si>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</si>
  <si>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</si>
  <si>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</si>
  <si>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</si>
  <si>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</si>
  <si>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</si>
  <si>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</si>
  <si>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</si>
  <si>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</si>
  <si>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</si>
  <si>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</si>
  <si>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</si>
  <si>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</si>
  <si>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</si>
  <si>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</si>
  <si>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</si>
  <si>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</si>
  <si>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</si>
  <si>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</si>
  <si>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</si>
  <si>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</si>
  <si>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</si>
  <si>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</si>
  <si>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</si>
  <si>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</si>
  <si>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</si>
  <si>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</si>
  <si>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</si>
  <si>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</si>
  <si>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</si>
  <si>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</si>
  <si>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</si>
  <si>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</si>
  <si>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</si>
  <si>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</si>
  <si>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</si>
  <si>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</si>
  <si>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</si>
  <si>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</si>
  <si>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</si>
  <si>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</si>
  <si>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</si>
  <si>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</si>
  <si>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</si>
  <si>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</si>
  <si>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</si>
  <si>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</si>
  <si>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</si>
  <si>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</si>
  <si>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</si>
  <si>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</si>
  <si>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</si>
  <si>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</si>
  <si>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</si>
  <si>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</si>
  <si>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</si>
  <si>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</si>
  <si>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</si>
  <si>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</si>
  <si>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</si>
  <si>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</si>
  <si>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</si>
  <si>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</si>
  <si>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</si>
  <si>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</si>
  <si>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</si>
  <si>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</si>
  <si>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</si>
  <si>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</si>
  <si>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</si>
  <si>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</si>
  <si>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</si>
  <si>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</si>
  <si>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</si>
  <si>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</si>
  <si>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</si>
  <si>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</si>
  <si>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</si>
  <si>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</si>
  <si>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</si>
  <si>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</si>
  <si>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</si>
  <si>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</si>
  <si>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</si>
  <si>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</si>
  <si>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</si>
  <si>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</si>
  <si>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</si>
  <si>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</si>
  <si>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</si>
  <si>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</si>
  <si>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</si>
  <si>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</si>
  <si>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</si>
  <si>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</si>
  <si>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</si>
  <si>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</si>
  <si>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</si>
  <si>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</si>
  <si>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</si>
  <si>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</si>
  <si>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</si>
  <si>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</si>
  <si>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</si>
  <si>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</si>
  <si>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</si>
  <si>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</si>
  <si>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</si>
  <si>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</si>
  <si>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</si>
  <si>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</si>
  <si>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</si>
  <si>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</si>
  <si>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</si>
  <si>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</si>
  <si>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</si>
  <si>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</si>
  <si>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</si>
  <si>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</si>
  <si>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</si>
  <si>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</si>
  <si>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</si>
  <si>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</si>
  <si>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</si>
  <si>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</si>
  <si>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</si>
  <si>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</si>
  <si>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</si>
  <si>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</si>
  <si>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</si>
  <si>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</si>
  <si>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</si>
  <si>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</si>
  <si>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</si>
  <si>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</si>
  <si>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</si>
  <si>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</si>
  <si>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</si>
  <si>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</si>
  <si>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</si>
  <si>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</si>
  <si>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</si>
  <si>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</si>
  <si>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</si>
  <si>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</si>
  <si>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</si>
  <si>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</si>
  <si>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</si>
  <si>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</si>
  <si>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</si>
  <si>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</si>
  <si>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</si>
  <si>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</si>
  <si>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</si>
  <si>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</si>
  <si>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</si>
  <si>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</si>
  <si>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</si>
  <si>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</si>
  <si>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</si>
  <si>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</si>
  <si>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</si>
  <si>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</si>
  <si>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</si>
  <si>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</si>
  <si>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</si>
  <si>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</si>
  <si>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</si>
  <si>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</si>
  <si>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</si>
  <si>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</si>
  <si>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</si>
  <si>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</si>
  <si>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</si>
  <si>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</si>
  <si>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</si>
  <si>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</si>
  <si>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</si>
  <si>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</si>
  <si>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</si>
  <si>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</si>
  <si>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</si>
  <si>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</si>
  <si>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</si>
  <si>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</si>
  <si>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</si>
  <si>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</si>
  <si>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</si>
  <si>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</si>
  <si>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</si>
  <si>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</si>
  <si>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</si>
  <si>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</si>
  <si>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</si>
  <si>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</si>
  <si>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</si>
  <si>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</si>
  <si>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</si>
  <si>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</si>
  <si>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</si>
  <si>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</si>
  <si>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</si>
  <si>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</si>
  <si>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</si>
  <si>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</si>
  <si>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</si>
  <si>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</si>
  <si>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</si>
  <si>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</si>
  <si>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</si>
  <si>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</si>
  <si>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</si>
  <si>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</si>
  <si>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</si>
  <si>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</si>
  <si>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</si>
  <si>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</si>
  <si>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</si>
  <si>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</si>
  <si>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</si>
  <si>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</si>
  <si>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</si>
  <si>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</si>
  <si>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</si>
  <si>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</si>
  <si>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</si>
  <si>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</si>
  <si>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</si>
  <si>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</si>
  <si>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</si>
  <si>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</si>
  <si>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</si>
  <si>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</si>
  <si>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</si>
  <si>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</si>
  <si>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</si>
  <si>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</si>
  <si>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</si>
  <si>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</si>
  <si>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</si>
  <si>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</si>
  <si>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</si>
  <si>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</si>
  <si>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</si>
  <si>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</si>
  <si>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</si>
  <si>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</si>
  <si>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</si>
  <si>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</si>
  <si>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</si>
  <si>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</si>
  <si>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</si>
  <si>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</si>
  <si>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</si>
  <si>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</si>
  <si>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</si>
  <si>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</si>
  <si>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</si>
  <si>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</si>
  <si>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</si>
  <si>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</si>
  <si>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</si>
  <si>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</si>
  <si>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</si>
  <si>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</si>
  <si>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</si>
  <si>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</si>
  <si>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</si>
  <si>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</si>
  <si>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</si>
  <si>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</si>
  <si>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</si>
  <si>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</si>
  <si>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</si>
  <si>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</si>
  <si>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</si>
  <si>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</si>
  <si>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</si>
  <si>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</si>
  <si>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</si>
  <si>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</si>
  <si>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</si>
  <si>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</si>
  <si>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</si>
  <si>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</si>
  <si>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</si>
  <si>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</si>
  <si>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</si>
  <si>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</si>
  <si>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</si>
  <si>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</si>
  <si>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</si>
  <si>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</si>
  <si>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</si>
  <si>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</si>
  <si>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</si>
  <si>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</si>
  <si>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</si>
  <si>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</si>
  <si>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</si>
  <si>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</si>
  <si>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</si>
  <si>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</si>
  <si>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</si>
  <si>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</si>
  <si>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</si>
  <si>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</si>
  <si>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</si>
  <si>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</si>
  <si>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</si>
  <si>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</si>
  <si>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</si>
  <si>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</si>
  <si>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</si>
  <si>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</si>
  <si>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</si>
  <si>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</si>
  <si>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</si>
  <si>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</si>
  <si>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</si>
  <si>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</si>
  <si>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</si>
  <si>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</si>
  <si>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</si>
  <si>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</si>
  <si>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</si>
  <si>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</si>
  <si>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</si>
  <si>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</si>
  <si>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</si>
  <si>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</si>
  <si>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</si>
  <si>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</si>
  <si>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</si>
  <si>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</si>
  <si>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</si>
  <si>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</si>
  <si>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</si>
  <si>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</si>
  <si>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</si>
  <si>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</si>
  <si>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</si>
  <si>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</si>
  <si>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</si>
  <si>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</si>
  <si>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</si>
  <si>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</si>
  <si>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</si>
  <si>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</si>
  <si>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</si>
  <si>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</si>
  <si>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</si>
  <si>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</si>
  <si>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</si>
  <si>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</si>
  <si>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</si>
  <si>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</si>
  <si>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</si>
  <si>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</si>
  <si>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</si>
  <si>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</si>
  <si>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</si>
  <si>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</si>
  <si>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</si>
  <si>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</si>
  <si>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</si>
  <si>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</si>
  <si>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</si>
  <si>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</si>
  <si>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</si>
  <si>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</si>
  <si>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</si>
  <si>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</si>
  <si>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</si>
  <si>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</si>
  <si>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</si>
  <si>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</si>
  <si>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</si>
  <si>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</si>
  <si>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</si>
  <si>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</si>
  <si>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</si>
  <si>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</si>
  <si>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</si>
  <si>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</si>
  <si>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</si>
  <si>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</si>
  <si>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</si>
  <si>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</si>
  <si>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</si>
  <si>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</si>
  <si>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</si>
  <si>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</si>
  <si>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</si>
  <si>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</si>
  <si>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</si>
  <si>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</si>
  <si>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</si>
  <si>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</si>
  <si>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</si>
  <si>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</si>
  <si>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</si>
  <si>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</si>
  <si>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</si>
  <si>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</si>
  <si>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</si>
  <si>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</si>
  <si>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</si>
  <si>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</si>
  <si>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</si>
  <si>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</si>
  <si>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</si>
  <si>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</si>
  <si>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</si>
  <si>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</si>
  <si>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</si>
  <si>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</si>
  <si>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</si>
  <si>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</si>
  <si>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</si>
  <si>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</si>
  <si>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</si>
  <si>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</si>
  <si>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</si>
  <si>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</si>
  <si>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</si>
  <si>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</si>
  <si>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</si>
  <si>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</si>
  <si>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</si>
  <si>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</si>
  <si>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</si>
  <si>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</si>
  <si>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</si>
  <si>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</si>
  <si>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</si>
  <si>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</si>
  <si>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</si>
  <si>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</si>
  <si>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</si>
  <si>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</si>
  <si>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</si>
  <si>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</si>
  <si>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</si>
  <si>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</si>
  <si>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</si>
  <si>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</si>
  <si>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</si>
  <si>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</si>
  <si>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</si>
  <si>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</si>
  <si>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</si>
  <si>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</si>
  <si>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</si>
  <si>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</si>
  <si>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</si>
  <si>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</si>
  <si>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</si>
  <si>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</si>
  <si>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</si>
  <si>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</si>
  <si>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</si>
  <si>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</si>
  <si>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</si>
  <si>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</si>
  <si>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</si>
  <si>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</si>
  <si>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</si>
  <si>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</si>
  <si>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</si>
  <si>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</si>
  <si>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</si>
  <si>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</si>
  <si>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</si>
  <si>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</si>
  <si>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</si>
  <si>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</si>
  <si>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</si>
  <si>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</si>
  <si>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</si>
  <si>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</si>
  <si>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</si>
  <si>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</si>
  <si>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</si>
  <si>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</si>
  <si>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</si>
  <si>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</si>
  <si>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</si>
  <si>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</si>
  <si>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</si>
  <si>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</si>
  <si>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</si>
  <si>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</si>
  <si>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</si>
  <si>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</si>
  <si>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</si>
  <si>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</si>
  <si>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</si>
  <si>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</si>
  <si>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</si>
  <si>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</si>
  <si>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</si>
  <si>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</si>
  <si>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</si>
  <si>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</si>
  <si>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</si>
  <si>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</si>
  <si>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</si>
  <si>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</si>
  <si>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</si>
  <si>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</si>
  <si>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</si>
  <si>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</si>
  <si>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</si>
  <si>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</si>
  <si>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</si>
  <si>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</si>
  <si>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</si>
  <si>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</si>
  <si>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</si>
  <si>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</si>
  <si>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</si>
  <si>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</si>
  <si>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</si>
  <si>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</si>
  <si>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</si>
  <si>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</si>
  <si>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</si>
  <si>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</si>
  <si>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</si>
  <si>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</si>
  <si>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</si>
  <si>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</si>
  <si>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</si>
  <si>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</si>
  <si>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</si>
  <si>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</si>
  <si>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</si>
  <si>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</si>
  <si>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</si>
  <si>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</si>
  <si>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</si>
  <si>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</si>
  <si>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</si>
  <si>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</si>
  <si>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</si>
  <si>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</si>
  <si>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</si>
  <si>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</si>
  <si>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</si>
  <si>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</si>
  <si>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</si>
  <si>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</si>
  <si>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</si>
  <si>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</si>
  <si>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</si>
  <si>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</si>
  <si>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</si>
  <si>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</si>
  <si>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</si>
  <si>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</si>
  <si>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</si>
  <si>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</si>
  <si>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</si>
  <si>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</si>
  <si>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</si>
  <si>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</si>
  <si>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</si>
  <si>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</si>
  <si>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</si>
  <si>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</si>
  <si>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</si>
  <si>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</si>
  <si>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</si>
  <si>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</si>
  <si>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</si>
  <si>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</si>
  <si>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</si>
  <si>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</si>
  <si>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</si>
  <si>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</si>
  <si>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</si>
  <si>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</si>
  <si>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</si>
  <si>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</si>
  <si>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</si>
  <si>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</si>
  <si>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</si>
  <si>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</si>
  <si>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</si>
  <si>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</si>
  <si>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</si>
  <si>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</si>
  <si>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</si>
  <si>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</si>
  <si>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</si>
  <si>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</si>
  <si>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</si>
  <si>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</si>
  <si>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</si>
  <si>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</si>
  <si>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</si>
  <si>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</si>
  <si>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</si>
  <si>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</si>
  <si>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</si>
  <si>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</si>
  <si>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</si>
  <si>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</si>
  <si>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</si>
  <si>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</si>
  <si>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</si>
  <si>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</si>
  <si>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</si>
  <si>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</si>
  <si>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</si>
  <si>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</si>
  <si>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</si>
  <si>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</si>
  <si>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</si>
  <si>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</si>
  <si>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</si>
  <si>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</si>
  <si>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</si>
  <si>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</si>
  <si>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</si>
  <si>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</si>
  <si>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</si>
  <si>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</si>
  <si>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</si>
  <si>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</si>
  <si>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</si>
  <si>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</si>
  <si>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</si>
  <si>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</si>
  <si>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</si>
  <si>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</si>
  <si>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</si>
  <si>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</si>
  <si>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</si>
  <si>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</si>
  <si>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</si>
  <si>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</si>
  <si>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</si>
  <si>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</si>
  <si>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</si>
  <si>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</si>
  <si>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</si>
  <si>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</si>
  <si>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</si>
  <si>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</si>
  <si>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</si>
  <si>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</si>
  <si>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</si>
  <si>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</si>
  <si>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</si>
  <si>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</si>
  <si>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</si>
  <si>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</si>
  <si>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</si>
  <si>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</si>
  <si>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</si>
  <si>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</si>
  <si>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</si>
  <si>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</si>
  <si>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</si>
  <si>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</si>
  <si>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</si>
  <si>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</si>
  <si>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</si>
  <si>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</si>
  <si>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</si>
  <si>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</si>
  <si>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</si>
  <si>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</si>
  <si>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</si>
  <si>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</si>
  <si>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</si>
  <si>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</si>
  <si>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</si>
  <si>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</si>
  <si>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</si>
  <si>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</si>
  <si>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</si>
  <si>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</si>
  <si>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</si>
  <si>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</si>
  <si>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</si>
  <si>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</si>
  <si>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</si>
  <si>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</si>
  <si>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</si>
  <si>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</si>
  <si>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</si>
  <si>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</si>
  <si>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</si>
  <si>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</si>
  <si>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</si>
  <si>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</si>
  <si>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</si>
  <si>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</si>
  <si>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</si>
  <si>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</si>
  <si>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</si>
  <si>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</si>
  <si>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</si>
  <si>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</si>
  <si>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</si>
  <si>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</si>
  <si>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</si>
  <si>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</si>
  <si>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</si>
  <si>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</si>
  <si>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</si>
  <si>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</si>
  <si>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</si>
  <si>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</si>
  <si>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</si>
  <si>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</si>
  <si>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</si>
  <si>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</si>
  <si>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</si>
  <si>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</si>
  <si>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</si>
  <si>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</si>
  <si>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</si>
  <si>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</si>
  <si>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</si>
  <si>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</si>
  <si>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</si>
  <si>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</si>
  <si>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</si>
  <si>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</si>
  <si>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</si>
  <si>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</si>
  <si>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</si>
  <si>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</si>
  <si>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</si>
  <si>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</si>
  <si>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</si>
  <si>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</si>
  <si>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</si>
  <si>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</si>
  <si>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</si>
  <si>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</si>
  <si>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</si>
  <si>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</si>
  <si>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</si>
  <si>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</si>
  <si>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</si>
  <si>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</si>
  <si>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</si>
  <si>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</si>
  <si>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</si>
  <si>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</si>
  <si>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</si>
  <si>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</si>
  <si>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</si>
  <si>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</si>
  <si>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</si>
  <si>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</si>
  <si>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</si>
  <si>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</si>
  <si>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</si>
  <si>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</si>
  <si>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</si>
  <si>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</si>
  <si>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</si>
  <si>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</si>
  <si>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</si>
  <si>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</si>
  <si>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</si>
  <si>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</si>
  <si>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</si>
  <si>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</si>
  <si>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</si>
  <si>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</si>
  <si>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</si>
  <si>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</si>
  <si>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</si>
  <si>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</si>
  <si>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</si>
  <si>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</si>
  <si>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</si>
  <si>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</si>
  <si>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</si>
  <si>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</si>
  <si>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</si>
  <si>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</si>
  <si>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</si>
  <si>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</si>
  <si>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</si>
  <si>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</si>
  <si>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</si>
  <si>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</si>
  <si>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</si>
  <si>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</si>
  <si>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</si>
  <si>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</si>
  <si>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</si>
  <si>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</si>
  <si>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</si>
  <si>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</si>
  <si>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</si>
  <si>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</si>
  <si>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</si>
  <si>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</si>
  <si>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</si>
  <si>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</si>
  <si>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</si>
  <si>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</si>
  <si>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</si>
  <si>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</si>
  <si>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</si>
  <si>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</si>
  <si>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</si>
  <si>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</si>
  <si>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</si>
  <si>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</si>
  <si>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</si>
  <si>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</si>
  <si>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</si>
  <si>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</si>
  <si>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</si>
  <si>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</si>
  <si>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</si>
  <si>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</si>
  <si>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</si>
  <si>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</si>
  <si>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</si>
  <si>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</si>
  <si>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</si>
  <si>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</si>
  <si>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</si>
  <si>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</si>
  <si>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</si>
  <si>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</si>
  <si>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</si>
  <si>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</si>
  <si>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</si>
  <si>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</si>
  <si>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</si>
  <si>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</si>
  <si>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</si>
  <si>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</si>
  <si>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</si>
  <si>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</si>
  <si>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</si>
  <si>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</si>
  <si>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</si>
  <si>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</si>
  <si>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</si>
  <si>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</si>
  <si>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</si>
  <si>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</si>
  <si>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</si>
  <si>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</si>
  <si>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</si>
  <si>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</si>
  <si>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</si>
  <si>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</si>
  <si>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</si>
  <si>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</si>
  <si>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</si>
  <si>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</si>
  <si>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</si>
  <si>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</si>
  <si>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</si>
  <si>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</si>
  <si>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</si>
  <si>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</si>
  <si>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</si>
  <si>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</si>
  <si>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</si>
  <si>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</si>
  <si>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</si>
  <si>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</si>
  <si>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</si>
  <si>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</si>
  <si>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</si>
  <si>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</si>
  <si>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</si>
  <si>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</si>
  <si>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</si>
  <si>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</si>
  <si>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</si>
  <si>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</si>
  <si>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</si>
  <si>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</si>
  <si>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</si>
  <si>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</si>
  <si>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</si>
  <si>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</si>
  <si>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</si>
  <si>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</si>
  <si>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</si>
  <si>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</si>
  <si>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</si>
  <si>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</si>
  <si>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</si>
  <si>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</si>
  <si>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</si>
  <si>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</si>
  <si>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</si>
  <si>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</si>
  <si>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</si>
  <si>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</si>
  <si>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</si>
  <si>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</si>
  <si>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</si>
  <si>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</si>
  <si>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</si>
  <si>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</si>
  <si>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</si>
  <si>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</si>
  <si>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</si>
  <si>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</si>
  <si>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</si>
  <si>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</si>
  <si>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</si>
  <si>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</si>
  <si>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</si>
  <si>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</si>
  <si>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</si>
  <si>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</si>
  <si>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</si>
  <si>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</si>
  <si>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</si>
  <si>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</si>
  <si>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</si>
  <si>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</si>
  <si>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</si>
  <si>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</si>
  <si>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</si>
  <si>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</si>
  <si>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</si>
  <si>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</si>
  <si>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</si>
  <si>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</si>
  <si>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</si>
  <si>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</si>
  <si>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</si>
  <si>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</si>
  <si>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</si>
  <si>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</si>
  <si>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</si>
  <si>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</si>
  <si>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</si>
  <si>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</si>
  <si>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</si>
  <si>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</si>
  <si>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</si>
  <si>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</si>
  <si>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</si>
  <si>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</si>
  <si>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</si>
  <si>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</si>
  <si>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</si>
  <si>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</si>
  <si>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</si>
  <si>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</si>
  <si>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</si>
  <si>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</si>
  <si>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</si>
  <si>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</si>
  <si>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</si>
  <si>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</si>
  <si>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</si>
  <si>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</si>
  <si>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</si>
  <si>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</si>
  <si>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</si>
  <si>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</si>
  <si>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</si>
  <si>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</si>
  <si>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</si>
  <si>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</si>
  <si>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</si>
  <si>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</si>
  <si>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</si>
  <si>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</si>
  <si>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</si>
  <si>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</si>
  <si>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</si>
  <si>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</si>
  <si>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</si>
  <si>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</si>
  <si>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</si>
  <si>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</si>
  <si>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</si>
  <si>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</si>
  <si>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</si>
  <si>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</si>
  <si>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</si>
  <si>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</si>
  <si>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</si>
  <si>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</si>
  <si>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</si>
  <si>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</si>
  <si>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</si>
  <si>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</si>
  <si>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</si>
  <si>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</si>
  <si>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</si>
  <si>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</si>
  <si>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</si>
  <si>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</si>
  <si>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</si>
  <si>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</si>
  <si>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</si>
  <si>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</si>
  <si>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</si>
  <si>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</si>
  <si>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</si>
  <si>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</si>
  <si>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</si>
  <si>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</si>
  <si>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</si>
  <si>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</si>
  <si>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</si>
  <si>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</si>
  <si>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</si>
  <si>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</si>
  <si>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</si>
  <si>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</si>
  <si>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</si>
  <si>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</si>
  <si>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</si>
  <si>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</si>
  <si>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</si>
  <si>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</si>
  <si>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</si>
  <si>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</si>
  <si>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</si>
  <si>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</si>
  <si>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</si>
  <si>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</si>
  <si>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</si>
  <si>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</si>
  <si>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</si>
  <si>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</si>
  <si>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</si>
  <si>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</si>
  <si>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</si>
  <si>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</si>
  <si>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</si>
  <si>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</si>
  <si>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</si>
  <si>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</si>
  <si>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</si>
  <si>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</si>
  <si>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</si>
  <si>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</si>
  <si>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</si>
  <si>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</si>
  <si>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</si>
  <si>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</si>
  <si>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</si>
  <si>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</si>
  <si>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</si>
  <si>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</si>
  <si>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</si>
  <si>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</si>
  <si>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</si>
  <si>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</si>
  <si>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</si>
  <si>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</si>
  <si>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</si>
  <si>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</si>
  <si>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</si>
  <si>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</si>
  <si>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</si>
  <si>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</si>
  <si>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</si>
  <si>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</si>
  <si>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</si>
  <si>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</si>
  <si>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</si>
  <si>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</si>
  <si>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</si>
  <si>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</si>
  <si>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</si>
  <si>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</si>
  <si>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</si>
  <si>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</si>
  <si>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</si>
  <si>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</si>
  <si>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</si>
  <si>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</si>
  <si>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</si>
  <si>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</si>
  <si>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</si>
  <si>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</si>
  <si>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</si>
  <si>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</si>
  <si>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</si>
  <si>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</si>
  <si>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</si>
  <si>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</si>
  <si>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</si>
  <si>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</si>
  <si>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</si>
  <si>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</si>
  <si>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</si>
  <si>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</si>
  <si>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</si>
  <si>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</si>
  <si>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</si>
  <si>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</si>
  <si>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</si>
  <si>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</si>
  <si>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</si>
  <si>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</si>
  <si>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</si>
  <si>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</si>
  <si>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</si>
  <si>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</si>
  <si>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</si>
  <si>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</si>
  <si>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</si>
  <si>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</si>
  <si>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</si>
  <si>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</si>
  <si>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</si>
  <si>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</si>
  <si>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</si>
  <si>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</si>
  <si>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</si>
  <si>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</si>
  <si>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</si>
  <si>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</si>
  <si>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</si>
  <si>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</si>
  <si>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</si>
  <si>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</si>
  <si>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</si>
  <si>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</si>
  <si>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</si>
  <si>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</si>
  <si>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</si>
  <si>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</si>
  <si>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</si>
  <si>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</si>
  <si>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</si>
  <si>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</si>
  <si>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</si>
  <si>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</si>
  <si>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</si>
  <si>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</si>
  <si>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</si>
  <si>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</si>
  <si>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</si>
  <si>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</si>
  <si>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</si>
  <si>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</si>
  <si>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</si>
  <si>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</si>
  <si>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</si>
  <si>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</si>
  <si>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</si>
  <si>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</si>
  <si>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</si>
  <si>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</si>
  <si>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</si>
  <si>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</si>
  <si>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</si>
  <si>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</si>
  <si>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</si>
  <si>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</si>
  <si>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</si>
  <si>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</si>
  <si>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</si>
  <si>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</si>
  <si>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</si>
  <si>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</si>
  <si>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</si>
  <si>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</si>
  <si>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</si>
  <si>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</si>
  <si>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</si>
  <si>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</si>
  <si>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</si>
  <si>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</si>
  <si>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</si>
  <si>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</si>
  <si>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</si>
  <si>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</si>
  <si>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</si>
  <si>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</si>
  <si>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</si>
  <si>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</si>
  <si>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</si>
  <si>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</si>
  <si>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</si>
  <si>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</si>
  <si>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</si>
  <si>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</si>
  <si>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</si>
  <si>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</si>
  <si>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</si>
  <si>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</si>
  <si>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</si>
  <si>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</si>
  <si>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</si>
  <si>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</si>
  <si>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</si>
  <si>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</si>
  <si>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</si>
  <si>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</si>
  <si>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</si>
  <si>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</si>
  <si>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</si>
  <si>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</si>
  <si>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</si>
  <si>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</si>
  <si>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</si>
  <si>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</si>
  <si>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</si>
  <si>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</si>
  <si>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</si>
  <si>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</si>
  <si>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</si>
  <si>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</si>
  <si>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</si>
  <si>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</si>
  <si>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</si>
  <si>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</si>
  <si>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</si>
  <si>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</si>
  <si>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</si>
  <si>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</si>
  <si>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</si>
  <si>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</si>
  <si>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</si>
  <si>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</si>
  <si>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</si>
  <si>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</si>
  <si>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</si>
  <si>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</si>
  <si>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</si>
  <si>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</si>
  <si>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</si>
  <si>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</si>
  <si>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</si>
  <si>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</si>
  <si>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</si>
  <si>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</si>
  <si>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</si>
  <si>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</si>
  <si>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</si>
  <si>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</si>
  <si>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</si>
  <si>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</si>
  <si>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</si>
  <si>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</si>
  <si>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</si>
  <si>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</si>
  <si>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</si>
  <si>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</si>
  <si>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</si>
  <si>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</si>
  <si>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</si>
  <si>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</si>
  <si>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</si>
  <si>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</si>
  <si>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</si>
  <si>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</si>
  <si>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</si>
  <si>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</si>
  <si>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</si>
  <si>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</si>
  <si>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</si>
  <si>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</si>
  <si>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</si>
  <si>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</si>
  <si>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</si>
  <si>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</si>
  <si>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</si>
  <si>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</si>
  <si>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</si>
  <si>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</si>
  <si>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</si>
  <si>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</si>
  <si>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</si>
  <si>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</si>
  <si>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</si>
  <si>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</si>
  <si>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</si>
  <si>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</si>
  <si>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</si>
  <si>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</si>
  <si>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</si>
  <si>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</si>
  <si>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</si>
  <si>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</si>
  <si>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</si>
  <si>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</si>
  <si>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</si>
  <si>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</si>
  <si>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</si>
  <si>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</si>
  <si>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</si>
  <si>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</si>
  <si>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</si>
  <si>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</si>
  <si>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</si>
  <si>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</si>
  <si>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</si>
  <si>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</si>
  <si>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</si>
  <si>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</si>
  <si>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</si>
  <si>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</si>
  <si>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</si>
  <si>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</si>
  <si>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</si>
  <si>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</si>
  <si>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</si>
  <si>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</si>
  <si>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</si>
  <si>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</si>
  <si>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</si>
  <si>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</si>
  <si>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</si>
  <si>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</si>
  <si>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</si>
  <si>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</si>
  <si>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</si>
  <si>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</si>
  <si>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</si>
  <si>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</si>
  <si>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</si>
  <si>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</si>
  <si>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</si>
  <si>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</si>
  <si>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</si>
  <si>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</si>
  <si>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</si>
  <si>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</si>
  <si>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</si>
  <si>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</si>
  <si>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</si>
  <si>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</si>
  <si>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</si>
  <si>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</si>
  <si>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</si>
  <si>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</si>
  <si>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</si>
  <si>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</si>
  <si>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</si>
  <si>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</si>
  <si>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</si>
  <si>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</si>
  <si>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</si>
  <si>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</si>
  <si>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</si>
  <si>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</si>
  <si>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</si>
  <si>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</si>
  <si>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</si>
  <si>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</si>
  <si>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</si>
  <si>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</si>
  <si>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</si>
  <si>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</si>
  <si>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</si>
  <si>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</si>
  <si>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</si>
  <si>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</si>
  <si>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</si>
  <si>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</si>
  <si>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</si>
  <si>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</si>
  <si>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</si>
  <si>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</si>
  <si>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</si>
  <si>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</si>
  <si>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</si>
  <si>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</si>
  <si>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</si>
  <si>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</si>
  <si>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</si>
  <si>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</si>
  <si>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</si>
  <si>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</si>
  <si>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</si>
  <si>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</si>
  <si>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</si>
  <si>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</si>
  <si>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</si>
  <si>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</si>
  <si>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</si>
  <si>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</si>
  <si>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</si>
  <si>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</si>
  <si>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</si>
  <si>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</si>
  <si>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</si>
  <si>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</si>
  <si>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</si>
  <si>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</si>
  <si>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</si>
  <si>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</si>
  <si>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</si>
  <si>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</si>
  <si>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</si>
  <si>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</si>
  <si>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</si>
  <si>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</si>
  <si>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</si>
  <si>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</si>
  <si>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</si>
  <si>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</si>
  <si>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</si>
  <si>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</si>
  <si>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</si>
  <si>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</si>
  <si>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</si>
  <si>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</si>
  <si>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</si>
  <si>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</si>
  <si>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</si>
  <si>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</si>
  <si>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</si>
  <si>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</si>
  <si>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</si>
  <si>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</si>
  <si>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</si>
  <si>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</si>
  <si>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</si>
  <si>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</si>
  <si>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</si>
  <si>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</si>
  <si>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</si>
  <si>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</si>
  <si>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</si>
  <si>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</si>
  <si>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</si>
  <si>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</si>
  <si>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</si>
  <si>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</si>
  <si>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</si>
  <si>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</si>
  <si>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</si>
  <si>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</si>
  <si>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</si>
  <si>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</si>
  <si>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</si>
  <si>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</si>
  <si>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</si>
  <si>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</si>
  <si>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</si>
  <si>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</si>
  <si>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</si>
  <si>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</si>
  <si>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</si>
  <si>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</si>
  <si>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</si>
  <si>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</si>
  <si>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</si>
  <si>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</si>
  <si>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</si>
  <si>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</si>
  <si>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</si>
  <si>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</si>
  <si>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</si>
  <si>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</si>
  <si>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</si>
  <si>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</si>
  <si>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</si>
  <si>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</si>
  <si>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</si>
  <si>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</si>
  <si>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</si>
  <si>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</si>
  <si>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</si>
  <si>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</si>
  <si>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</si>
  <si>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</si>
  <si>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</si>
  <si>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</si>
  <si>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</si>
  <si>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</si>
  <si>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</si>
  <si>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</si>
  <si>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</si>
  <si>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</si>
  <si>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</si>
  <si>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</si>
  <si>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</si>
  <si>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</si>
  <si>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</si>
  <si>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</si>
  <si>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</si>
  <si>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</si>
  <si>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</si>
  <si>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</si>
  <si>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</si>
  <si>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</si>
  <si>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</si>
  <si>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</si>
  <si>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</si>
  <si>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</si>
  <si>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</si>
  <si>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</si>
  <si>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</si>
  <si>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</si>
  <si>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</si>
  <si>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</si>
  <si>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</si>
  <si>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</si>
  <si>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</si>
  <si>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</si>
  <si>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</si>
  <si>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</si>
  <si>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</si>
  <si>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</si>
  <si>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</si>
  <si>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</si>
  <si>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</si>
  <si>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</si>
  <si>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</si>
  <si>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</si>
  <si>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</si>
  <si>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</si>
  <si>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</si>
  <si>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</si>
  <si>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</si>
  <si>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</si>
  <si>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</si>
  <si>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</si>
  <si>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</si>
  <si>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</si>
  <si>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</si>
  <si>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</si>
  <si>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</si>
  <si>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</si>
  <si>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</si>
  <si>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</si>
  <si>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</si>
  <si>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</si>
  <si>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</si>
  <si>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</si>
  <si>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</si>
  <si>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</si>
  <si>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</si>
  <si>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</si>
  <si>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</si>
  <si>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</si>
  <si>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</si>
  <si>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</si>
  <si>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</si>
  <si>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</si>
  <si>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</si>
  <si>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</si>
  <si>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</si>
  <si>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</si>
  <si>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</si>
  <si>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</si>
  <si>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</si>
  <si>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</si>
  <si>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</si>
  <si>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</si>
  <si>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</si>
  <si>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</si>
  <si>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</si>
  <si>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</si>
  <si>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</si>
  <si>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</si>
  <si>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</si>
  <si>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</si>
  <si>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</si>
  <si>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</si>
  <si>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</si>
  <si>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</si>
  <si>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</si>
  <si>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</si>
  <si>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</si>
  <si>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</si>
  <si>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</si>
  <si>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</si>
  <si>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</si>
  <si>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</si>
  <si>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</si>
  <si>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</si>
  <si>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</si>
  <si>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</si>
  <si>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</si>
  <si>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</si>
  <si>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</si>
  <si>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</si>
  <si>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</si>
  <si>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</si>
  <si>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</si>
  <si>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</si>
  <si>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</si>
  <si>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</si>
  <si>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</si>
  <si>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</si>
  <si>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</si>
  <si>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</si>
  <si>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</si>
  <si>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</si>
  <si>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</si>
  <si>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</si>
  <si>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</si>
  <si>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</si>
  <si>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</si>
  <si>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</si>
  <si>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</si>
  <si>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</si>
  <si>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</si>
  <si>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</si>
  <si>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</si>
  <si>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</si>
  <si>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</si>
  <si>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</si>
  <si>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</si>
  <si>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</si>
  <si>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</si>
  <si>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</si>
  <si>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</si>
  <si>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</si>
  <si>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</si>
  <si>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</si>
  <si>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</si>
  <si>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</si>
  <si>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</si>
  <si>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</si>
  <si>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</si>
  <si>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</si>
  <si>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</si>
  <si>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</si>
  <si>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</si>
  <si>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</si>
  <si>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</si>
  <si>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</si>
  <si>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</si>
  <si>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</si>
  <si>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</si>
  <si>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</si>
  <si>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</si>
  <si>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</si>
  <si>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</si>
  <si>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</si>
  <si>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</si>
  <si>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</si>
  <si>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</si>
  <si>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</si>
  <si>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</si>
  <si>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</si>
  <si>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</si>
  <si>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</si>
  <si>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</si>
  <si>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</si>
  <si>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</si>
  <si>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</si>
  <si>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</si>
  <si>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</si>
  <si>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</si>
  <si>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</si>
  <si>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</si>
  <si>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</si>
  <si>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</si>
  <si>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</si>
  <si>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</si>
  <si>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</si>
  <si>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</si>
  <si>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</si>
  <si>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</si>
  <si>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</si>
  <si>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</si>
  <si>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</si>
  <si>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</si>
  <si>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</si>
  <si>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</si>
  <si>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</si>
  <si>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</si>
  <si>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</si>
  <si>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</si>
  <si>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</si>
  <si>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</si>
  <si>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</si>
  <si>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</si>
  <si>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</si>
  <si>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</si>
  <si>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</si>
  <si>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</si>
  <si>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</si>
  <si>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</si>
  <si>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</si>
  <si>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</si>
  <si>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</si>
  <si>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</si>
  <si>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</si>
  <si>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</si>
  <si>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</si>
  <si>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</si>
  <si>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</si>
  <si>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</si>
  <si>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</si>
  <si>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</si>
  <si>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</si>
  <si>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</si>
  <si>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</si>
  <si>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</si>
  <si>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</si>
  <si>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</si>
  <si>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</si>
  <si>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</si>
  <si>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</si>
  <si>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</si>
  <si>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</si>
  <si>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</si>
  <si>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</si>
  <si>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</si>
  <si>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</si>
  <si>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</si>
  <si>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</si>
  <si>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</si>
  <si>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</si>
  <si>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</si>
  <si>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</si>
  <si>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</si>
  <si>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</si>
  <si>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</si>
  <si>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</si>
  <si>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</si>
  <si>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</si>
  <si>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</si>
  <si>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</si>
  <si>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</si>
  <si>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</si>
  <si>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</si>
  <si>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</si>
  <si>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</si>
  <si>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</si>
  <si>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</si>
  <si>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</si>
  <si>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</si>
  <si>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</si>
  <si>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</si>
  <si>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</si>
  <si>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</si>
  <si>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</si>
  <si>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</si>
  <si>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</si>
  <si>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</si>
  <si>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</si>
  <si>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</si>
  <si>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</si>
  <si>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</si>
  <si>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</si>
  <si>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</si>
  <si>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</si>
  <si>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</si>
  <si>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</si>
  <si>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</si>
  <si>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</si>
  <si>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</si>
  <si>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</si>
  <si>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</si>
  <si>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</si>
  <si>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</si>
  <si>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</si>
  <si>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</si>
  <si>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</si>
  <si>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</si>
  <si>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</si>
  <si>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</si>
  <si>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</si>
  <si>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</si>
  <si>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</si>
  <si>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</si>
  <si>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</si>
  <si>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</si>
  <si>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</si>
  <si>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</si>
  <si>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</si>
  <si>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</si>
  <si>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</si>
  <si>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</si>
  <si>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</si>
  <si>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</si>
  <si>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</si>
  <si>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</si>
  <si>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</si>
  <si>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</si>
  <si>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</si>
  <si>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</si>
  <si>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</si>
  <si>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</si>
  <si>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</si>
  <si>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</si>
  <si>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</si>
  <si>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</si>
  <si>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</si>
  <si>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</si>
  <si>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</si>
  <si>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</si>
  <si>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</si>
  <si>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</si>
  <si>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</si>
  <si>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</si>
  <si>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</si>
  <si>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</si>
  <si>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</si>
  <si>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</si>
  <si>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</si>
  <si>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</si>
  <si>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</si>
  <si>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</si>
  <si>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</si>
  <si>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</si>
  <si>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</si>
  <si>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</si>
  <si>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</si>
  <si>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</si>
  <si>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</si>
  <si>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</si>
  <si>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</si>
  <si>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</si>
  <si>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</si>
  <si>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</si>
  <si>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</si>
  <si>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</si>
  <si>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</si>
  <si>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</si>
  <si>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</si>
  <si>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</si>
  <si>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</si>
  <si>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</si>
  <si>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</si>
  <si>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</si>
  <si>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</si>
  <si>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</si>
  <si>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</si>
  <si>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</si>
  <si>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</si>
  <si>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</si>
  <si>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</si>
  <si>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</si>
  <si>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</si>
  <si>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</si>
  <si>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</si>
  <si>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</si>
  <si>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</si>
  <si>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</si>
  <si>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</si>
  <si>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</si>
  <si>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</si>
  <si>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</si>
  <si>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</si>
  <si>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</si>
  <si>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</si>
  <si>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</si>
  <si>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</si>
  <si>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</si>
  <si>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</si>
  <si>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</si>
  <si>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</si>
  <si>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</si>
  <si>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</si>
  <si>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</si>
  <si>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</si>
  <si>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</si>
  <si>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</si>
  <si>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</si>
  <si>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</si>
  <si>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</si>
  <si>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</si>
  <si>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</si>
  <si>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</si>
  <si>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</si>
  <si>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</si>
  <si>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</si>
  <si>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</si>
  <si>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</si>
  <si>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</si>
  <si>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</si>
  <si>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</si>
  <si>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</si>
  <si>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</si>
  <si>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</si>
  <si>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</si>
  <si>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</si>
  <si>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</si>
  <si>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</si>
  <si>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</si>
  <si>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</si>
  <si>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</si>
  <si>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</si>
  <si>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</si>
  <si>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</si>
  <si>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</si>
  <si>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</si>
  <si>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</si>
  <si>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</si>
  <si>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</si>
  <si>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</si>
  <si>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</si>
  <si>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</si>
  <si>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</si>
  <si>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</si>
  <si>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</si>
  <si>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</si>
  <si>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</si>
  <si>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</si>
  <si>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</si>
  <si>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</si>
  <si>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</si>
  <si>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</si>
  <si>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</si>
  <si>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</si>
  <si>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</si>
  <si>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</si>
  <si>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</si>
  <si>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</si>
  <si>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</si>
  <si>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</si>
  <si>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</si>
  <si>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</si>
  <si>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</si>
  <si>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</si>
  <si>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</si>
  <si>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</si>
  <si>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</si>
  <si>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</si>
  <si>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</si>
  <si>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</si>
  <si>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</si>
  <si>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</si>
  <si>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</si>
  <si>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</si>
  <si>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</si>
  <si>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</si>
  <si>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</si>
  <si>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</si>
  <si>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</si>
  <si>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</si>
  <si>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</si>
  <si>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</si>
  <si>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</si>
  <si>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</si>
  <si>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</si>
  <si>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</si>
  <si>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</si>
  <si>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</si>
  <si>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</si>
  <si>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</si>
  <si>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</si>
  <si>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</si>
  <si>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</si>
  <si>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</si>
  <si>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</si>
  <si>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</si>
  <si>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</si>
  <si>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</si>
  <si>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</si>
  <si>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</si>
  <si>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</si>
  <si>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</si>
  <si>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</si>
  <si>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</si>
  <si>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</si>
  <si>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</si>
  <si>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</si>
  <si>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</si>
  <si>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</si>
  <si>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</si>
  <si>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</si>
  <si>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</si>
  <si>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</si>
  <si>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</si>
  <si>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</si>
  <si>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</si>
  <si>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</si>
  <si>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</si>
  <si>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</si>
  <si>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</si>
  <si>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</si>
  <si>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</si>
  <si>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</si>
  <si>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</si>
  <si>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</si>
  <si>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</si>
  <si>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</si>
  <si>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</si>
  <si>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</si>
  <si>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</si>
  <si>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</si>
  <si>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</si>
  <si>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</si>
  <si>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</si>
  <si>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</si>
  <si>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</si>
  <si>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</si>
  <si>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</si>
  <si>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</si>
  <si>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</si>
  <si>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</si>
  <si>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</si>
  <si>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</si>
  <si>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</si>
  <si>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</si>
  <si>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</si>
  <si>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</si>
  <si>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</si>
  <si>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</si>
  <si>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</si>
  <si>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</si>
  <si>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</si>
  <si>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</si>
  <si>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</si>
  <si>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</si>
  <si>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</si>
  <si>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</si>
  <si>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</si>
  <si>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</si>
  <si>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</si>
  <si>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</si>
  <si>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</si>
  <si>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</si>
  <si>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</si>
  <si>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</si>
  <si>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</si>
  <si>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</si>
  <si>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</si>
  <si>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</si>
  <si>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</si>
  <si>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</si>
  <si>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</si>
  <si>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</si>
  <si>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</si>
  <si>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</si>
  <si>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</si>
  <si>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</si>
  <si>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</si>
  <si>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</si>
  <si>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</si>
  <si>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</si>
  <si>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</si>
  <si>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</si>
  <si>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</si>
  <si>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</si>
  <si>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</si>
  <si>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</si>
  <si>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</si>
  <si>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</si>
  <si>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</si>
  <si>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</si>
  <si>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</si>
  <si>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</si>
  <si>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</si>
  <si>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</si>
  <si>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</si>
  <si>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</si>
  <si>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</si>
  <si>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</si>
  <si>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</si>
  <si>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</si>
  <si>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</si>
  <si>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</si>
  <si>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</si>
  <si>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</si>
  <si>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</si>
  <si>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</si>
  <si>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</si>
  <si>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</si>
  <si>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</si>
  <si>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</si>
  <si>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</si>
  <si>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</si>
  <si>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</si>
  <si>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</si>
  <si>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</si>
  <si>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</si>
  <si>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</si>
  <si>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</si>
  <si>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</si>
  <si>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</si>
  <si>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</si>
  <si>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</si>
  <si>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</si>
  <si>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</si>
  <si>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</si>
  <si>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</si>
  <si>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</si>
  <si>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</si>
  <si>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</si>
  <si>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</si>
  <si>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</si>
  <si>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</si>
  <si>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</si>
  <si>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</si>
  <si>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</si>
  <si>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</si>
  <si>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</si>
  <si>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</si>
  <si>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</si>
  <si>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</si>
  <si>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</si>
  <si>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</si>
  <si>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</si>
  <si>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</si>
  <si>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</si>
  <si>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</si>
  <si>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</si>
  <si>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</si>
  <si>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</si>
  <si>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</si>
  <si>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</si>
  <si>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</si>
  <si>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</si>
  <si>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</si>
  <si>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</si>
  <si>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</si>
  <si>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</si>
  <si>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</si>
  <si>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</si>
  <si>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</si>
  <si>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</si>
  <si>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</si>
  <si>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</si>
  <si>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</si>
  <si>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</si>
  <si>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</si>
  <si>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</si>
  <si>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</si>
  <si>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</si>
  <si>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</si>
  <si>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</si>
  <si>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</si>
  <si>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</si>
  <si>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</si>
  <si>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</si>
  <si>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</si>
  <si>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</si>
  <si>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</si>
  <si>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</si>
  <si>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</si>
  <si>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</si>
  <si>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</si>
  <si>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</si>
  <si>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</si>
  <si>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</si>
  <si>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</si>
  <si>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</si>
  <si>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</si>
  <si>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</si>
  <si>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</si>
  <si>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</si>
  <si>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</si>
  <si>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</si>
  <si>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</si>
  <si>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</si>
  <si>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</si>
  <si>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</si>
  <si>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</si>
  <si>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</si>
  <si>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</si>
  <si>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</si>
  <si>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</si>
  <si>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</si>
  <si>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</si>
  <si>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</si>
  <si>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</si>
  <si>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</si>
  <si>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</si>
  <si>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</si>
  <si>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</si>
  <si>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</si>
  <si>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</si>
  <si>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</si>
  <si>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</si>
  <si>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</si>
  <si>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</si>
  <si>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</si>
  <si>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</si>
  <si>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</si>
  <si>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</si>
  <si>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</si>
  <si>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</si>
  <si>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</si>
  <si>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</si>
  <si>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</si>
  <si>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</si>
  <si>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</si>
  <si>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</si>
  <si>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</si>
  <si>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</si>
  <si>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</si>
  <si>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</si>
  <si>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</si>
  <si>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</si>
  <si>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</si>
  <si>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</si>
  <si>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</si>
  <si>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</si>
  <si>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</si>
  <si>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</si>
  <si>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</si>
  <si>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</si>
  <si>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</si>
  <si>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</si>
  <si>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</si>
  <si>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</si>
  <si>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</si>
  <si>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</si>
  <si>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</si>
  <si>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</si>
  <si>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</si>
  <si>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</si>
  <si>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</si>
  <si>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</si>
  <si>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</si>
  <si>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</si>
  <si>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</si>
  <si>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</si>
  <si>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</si>
  <si>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</si>
  <si>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</si>
  <si>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</si>
  <si>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</si>
  <si>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</si>
  <si>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</si>
  <si>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</si>
  <si>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</si>
  <si>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</si>
  <si>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</si>
  <si>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</si>
  <si>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</si>
  <si>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</si>
  <si>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</si>
  <si>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</si>
  <si>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</si>
  <si>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</si>
  <si>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</si>
  <si>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</si>
  <si>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</si>
  <si>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</si>
  <si>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</si>
  <si>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</si>
  <si>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</si>
  <si>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</si>
  <si>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</si>
  <si>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</si>
  <si>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</si>
  <si>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</si>
  <si>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</si>
  <si>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</si>
  <si>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</si>
  <si>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</si>
  <si>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</si>
  <si>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</si>
  <si>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</si>
  <si>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</si>
  <si>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</si>
  <si>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</si>
  <si>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</si>
  <si>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</si>
  <si>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</si>
  <si>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</si>
  <si>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</si>
  <si>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</si>
  <si>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</si>
  <si>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</si>
  <si>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</si>
  <si>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</si>
  <si>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</si>
  <si>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</si>
  <si>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</si>
  <si>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</si>
  <si>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</si>
  <si>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</si>
  <si>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</si>
  <si>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</si>
  <si>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</si>
  <si>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</si>
  <si>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</si>
  <si>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</si>
  <si>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</si>
  <si>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</si>
  <si>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</si>
  <si>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</si>
  <si>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</si>
  <si>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</si>
  <si>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</si>
  <si>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</si>
  <si>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</si>
  <si>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</si>
  <si>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</si>
  <si>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</si>
  <si>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</si>
  <si>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</si>
  <si>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</si>
  <si>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</si>
  <si>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</si>
  <si>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</si>
  <si>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</si>
  <si>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</si>
  <si>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</si>
  <si>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</si>
  <si>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</si>
  <si>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</si>
  <si>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</si>
  <si>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</si>
  <si>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</si>
  <si>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</si>
  <si>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</si>
  <si>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</si>
  <si>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</si>
  <si>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</si>
  <si>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</si>
  <si>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</si>
  <si>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</si>
  <si>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</si>
  <si>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</si>
  <si>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</si>
  <si>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</si>
  <si>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</si>
  <si>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</si>
  <si>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</si>
  <si>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</si>
  <si>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</si>
  <si>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</si>
  <si>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</si>
  <si>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</si>
  <si>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</si>
  <si>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</si>
  <si>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</si>
  <si>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</si>
  <si>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</si>
  <si>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</si>
  <si>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</si>
  <si>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</si>
  <si>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</si>
  <si>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</si>
  <si>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</si>
  <si>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</si>
  <si>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</si>
  <si>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</si>
  <si>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</si>
  <si>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</si>
  <si>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</si>
  <si>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</si>
  <si>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</si>
  <si>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</si>
  <si>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</si>
  <si>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</si>
  <si>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</si>
  <si>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</si>
  <si>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</si>
  <si>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</si>
  <si>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</si>
  <si>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</si>
  <si>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</si>
  <si>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</si>
  <si>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</si>
  <si>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</si>
  <si>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</si>
  <si>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</si>
  <si>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</si>
  <si>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</si>
  <si>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</si>
  <si>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</si>
  <si>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</si>
  <si>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</si>
  <si>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</si>
  <si>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</si>
  <si>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</si>
  <si>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</si>
  <si>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</si>
  <si>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</si>
  <si>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</si>
  <si>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</si>
  <si>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</si>
  <si>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</si>
  <si>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</si>
  <si>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</si>
  <si>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</si>
  <si>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</si>
  <si>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</si>
  <si>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</si>
  <si>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</si>
  <si>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</si>
  <si>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</si>
  <si>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</si>
  <si>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</si>
  <si>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</si>
  <si>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</si>
  <si>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</si>
  <si>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</si>
  <si>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</si>
  <si>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</si>
  <si>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</si>
  <si>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</si>
  <si>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</si>
  <si>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</si>
  <si>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</si>
  <si>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</si>
  <si>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</si>
  <si>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</si>
  <si>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</si>
  <si>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</si>
  <si>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</si>
  <si>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</si>
  <si>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</si>
  <si>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</si>
  <si>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</si>
  <si>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</si>
  <si>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</si>
  <si>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</si>
  <si>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</si>
  <si>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</si>
  <si>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</si>
  <si>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</si>
  <si>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</si>
  <si>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</si>
  <si>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</si>
  <si>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</si>
  <si>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</si>
  <si>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</si>
  <si>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</si>
  <si>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</si>
  <si>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</si>
  <si>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</si>
  <si>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</si>
  <si>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</si>
  <si>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</si>
  <si>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</si>
  <si>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</si>
  <si>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</si>
  <si>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</si>
  <si>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</si>
  <si>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</si>
  <si>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</si>
  <si>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</si>
  <si>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</si>
  <si>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</si>
  <si>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</si>
  <si>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</si>
  <si>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</si>
  <si>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</si>
  <si>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</si>
  <si>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</si>
  <si>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</si>
  <si>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</si>
  <si>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</si>
  <si>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</si>
  <si>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</si>
  <si>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</si>
  <si>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</si>
  <si>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</si>
  <si>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</si>
  <si>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</si>
  <si>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</si>
  <si>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</si>
  <si>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</si>
  <si>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</si>
  <si>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</si>
  <si>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</si>
  <si>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</si>
  <si>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</si>
  <si>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</si>
  <si>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</si>
  <si>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</si>
  <si>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</si>
  <si>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</si>
  <si>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</si>
  <si>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</si>
  <si>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</si>
  <si>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</si>
  <si>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</si>
  <si>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</si>
  <si>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</si>
  <si>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</si>
  <si>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</si>
  <si>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</si>
  <si>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</si>
  <si>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</si>
  <si>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</si>
  <si>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</si>
  <si>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</si>
  <si>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</si>
  <si>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</si>
  <si>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</si>
  <si>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</si>
  <si>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</si>
  <si>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</si>
  <si>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</si>
  <si>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</si>
  <si>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</si>
  <si>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</si>
  <si>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</si>
  <si>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</si>
  <si>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</si>
  <si>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</si>
  <si>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</si>
  <si>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</si>
  <si>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</si>
  <si>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</si>
  <si>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</si>
  <si>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</si>
  <si>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</si>
  <si>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</si>
  <si>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</si>
  <si>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</si>
  <si>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</si>
  <si>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</si>
  <si>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</si>
  <si>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</si>
  <si>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</si>
  <si>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</si>
  <si>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</si>
  <si>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</si>
  <si>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</si>
  <si>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</si>
  <si>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</si>
  <si>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</si>
  <si>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</si>
  <si>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</si>
  <si>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</si>
  <si>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</si>
  <si>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</si>
  <si>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</si>
  <si>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</si>
  <si>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</si>
  <si>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</si>
  <si>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</si>
  <si>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</si>
  <si>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</si>
  <si>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</si>
  <si>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</si>
  <si>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</si>
  <si>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</si>
  <si>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</si>
  <si>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</si>
  <si>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</si>
  <si>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</si>
  <si>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</si>
  <si>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</si>
  <si>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</si>
  <si>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</si>
  <si>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</si>
  <si>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</si>
  <si>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</si>
  <si>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</si>
  <si>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</si>
  <si>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</si>
  <si>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</si>
  <si>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</si>
  <si>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</si>
  <si>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</si>
  <si>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</si>
  <si>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</si>
  <si>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</si>
  <si>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</si>
  <si>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</si>
  <si>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</si>
  <si>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</si>
  <si>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</si>
  <si>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</si>
  <si>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</si>
  <si>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</si>
  <si>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</si>
  <si>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</si>
  <si>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</si>
  <si>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</si>
  <si>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</si>
  <si>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</si>
  <si>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</si>
  <si>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</si>
  <si>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</si>
  <si>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</si>
  <si>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</si>
  <si>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</si>
  <si>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</si>
  <si>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</si>
  <si>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</si>
  <si>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</si>
  <si>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</si>
  <si>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</si>
  <si>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</si>
  <si>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</si>
  <si>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</si>
  <si>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</si>
  <si>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</si>
  <si>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</si>
  <si>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</si>
  <si>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</si>
  <si>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</si>
  <si>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</si>
  <si>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</si>
  <si>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</si>
  <si>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</si>
  <si>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</si>
  <si>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</si>
  <si>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</si>
  <si>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</si>
  <si>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</si>
  <si>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</si>
  <si>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</si>
  <si>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</si>
  <si>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</si>
  <si>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</si>
  <si>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</si>
  <si>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</si>
  <si>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</si>
  <si>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</si>
  <si>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</si>
  <si>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</si>
  <si>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</si>
  <si>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</si>
  <si>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</si>
  <si>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</si>
  <si>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</si>
  <si>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</si>
  <si>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</si>
  <si>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</si>
  <si>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</si>
  <si>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</si>
  <si>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</si>
  <si>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</si>
  <si>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</si>
  <si>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</si>
  <si>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</si>
  <si>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</si>
  <si>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</si>
  <si>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</si>
  <si>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</si>
  <si>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</si>
  <si>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</si>
  <si>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</si>
  <si>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</si>
  <si>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</si>
  <si>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</si>
  <si>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</si>
  <si>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</si>
  <si>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</si>
  <si>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</si>
  <si>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</si>
  <si>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</si>
  <si>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</si>
  <si>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</si>
  <si>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</si>
  <si>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</si>
  <si>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</si>
  <si>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</si>
  <si>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</si>
  <si>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</si>
  <si>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</si>
  <si>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</si>
  <si>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</si>
  <si>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</si>
  <si>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</si>
  <si>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</si>
  <si>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</si>
  <si>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</si>
  <si>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</si>
  <si>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</si>
  <si>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</si>
  <si>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</si>
  <si>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</si>
  <si>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</si>
  <si>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</si>
  <si>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</si>
  <si>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</si>
  <si>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</si>
  <si>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</si>
  <si>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</si>
  <si>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</si>
  <si>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</si>
  <si>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</si>
  <si>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</si>
  <si>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</si>
  <si>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</si>
  <si>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</si>
  <si>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</si>
  <si>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</si>
  <si>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</si>
  <si>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</si>
  <si>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</si>
  <si>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</si>
  <si>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</si>
  <si>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</si>
  <si>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</si>
  <si>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</si>
  <si>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</si>
  <si>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</si>
  <si>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</si>
  <si>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</si>
  <si>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</si>
  <si>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</si>
  <si>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</si>
  <si>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</si>
  <si>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</si>
  <si>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</si>
  <si>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</si>
  <si>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</si>
  <si>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</si>
  <si>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</si>
  <si>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</si>
  <si>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</si>
  <si>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</si>
  <si>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</si>
  <si>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</si>
  <si>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</si>
  <si>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</si>
  <si>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</si>
  <si>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</si>
  <si>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</si>
  <si>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</si>
  <si>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</si>
  <si>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</si>
  <si>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</si>
  <si>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</si>
  <si>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</si>
  <si>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</si>
  <si>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</si>
  <si>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</si>
  <si>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</si>
  <si>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</si>
  <si>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</si>
  <si>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</si>
  <si>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</si>
  <si>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</si>
  <si>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</si>
  <si>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</si>
  <si>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</si>
  <si>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</si>
  <si>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</si>
  <si>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</si>
  <si>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</si>
  <si>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</si>
  <si>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</si>
  <si>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</si>
  <si>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</si>
  <si>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</si>
  <si>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</si>
  <si>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</si>
  <si>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</si>
  <si>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</si>
  <si>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</si>
  <si>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</si>
  <si>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</si>
  <si>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</si>
  <si>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</si>
  <si>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</si>
  <si>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</si>
  <si>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</si>
  <si>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</si>
  <si>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</si>
  <si>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</si>
  <si>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</si>
  <si>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</si>
  <si>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</si>
  <si>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</si>
  <si>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</si>
  <si>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</si>
  <si>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</si>
  <si>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</si>
  <si>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</si>
  <si>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</si>
  <si>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</si>
  <si>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</si>
  <si>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</si>
  <si>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</si>
  <si>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</si>
  <si>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</si>
  <si>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</si>
  <si>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</si>
  <si>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</si>
  <si>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</si>
  <si>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</si>
  <si>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</si>
  <si>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</si>
  <si>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</si>
  <si>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</si>
  <si>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</si>
  <si>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</si>
  <si>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</si>
  <si>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</si>
  <si>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</si>
  <si>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</si>
  <si>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</si>
  <si>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</si>
  <si>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</si>
  <si>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</si>
  <si>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</si>
  <si>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</si>
  <si>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</si>
  <si>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</si>
  <si>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</si>
  <si>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</si>
  <si>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</si>
  <si>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</si>
  <si>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</si>
  <si>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</si>
  <si>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</si>
  <si>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</si>
  <si>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</si>
  <si>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</si>
  <si>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</si>
  <si>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</si>
  <si>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</si>
  <si>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</si>
  <si>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</si>
  <si>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</si>
  <si>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</si>
  <si>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</si>
  <si>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</si>
  <si>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</si>
  <si>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</si>
  <si>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</si>
  <si>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</si>
  <si>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</si>
  <si>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</si>
  <si>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</si>
  <si>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</si>
  <si>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</si>
  <si>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</si>
  <si>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</si>
  <si>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</si>
  <si>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</si>
  <si>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</si>
  <si>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</si>
  <si>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</si>
  <si>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</si>
  <si>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</si>
  <si>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</si>
  <si>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</si>
  <si>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</si>
  <si>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</si>
  <si>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</si>
  <si>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</si>
  <si>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</si>
  <si>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</si>
  <si>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</si>
  <si>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</si>
  <si>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</si>
  <si>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</si>
  <si>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</si>
  <si>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</si>
  <si>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</si>
  <si>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</si>
  <si>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</si>
  <si>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</si>
  <si>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</si>
  <si>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</si>
  <si>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</si>
  <si>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</si>
  <si>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</si>
  <si>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</si>
  <si>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</si>
  <si>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</si>
  <si>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</si>
  <si>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</si>
  <si>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</si>
  <si>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</si>
  <si>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</si>
  <si>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</si>
  <si>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</si>
  <si>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</si>
  <si>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</si>
  <si>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</si>
  <si>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</si>
  <si>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</si>
  <si>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</si>
  <si>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</si>
  <si>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</si>
  <si>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</si>
  <si>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</si>
  <si>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</si>
  <si>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</si>
  <si>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</si>
  <si>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</si>
  <si>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</si>
  <si>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</si>
  <si>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</si>
  <si>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</si>
  <si>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</si>
  <si>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</si>
  <si>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</si>
  <si>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</si>
  <si>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</si>
  <si>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</si>
  <si>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</si>
  <si>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</si>
  <si>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</si>
  <si>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</si>
  <si>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</si>
  <si>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</si>
  <si>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</si>
  <si>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</si>
  <si>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</si>
  <si>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</si>
  <si>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</si>
  <si>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</si>
  <si>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</si>
  <si>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</si>
  <si>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</si>
  <si>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</si>
  <si>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</si>
  <si>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</si>
  <si>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</si>
  <si>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</si>
  <si>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</si>
  <si>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</si>
  <si>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</si>
  <si>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</si>
  <si>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</si>
  <si>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</si>
  <si>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</si>
  <si>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</si>
  <si>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</si>
  <si>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</si>
  <si>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</si>
  <si>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</si>
  <si>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</si>
  <si>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</si>
  <si>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</si>
  <si>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</si>
  <si>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</si>
  <si>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</si>
  <si>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</si>
  <si>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</si>
  <si>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</si>
  <si>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</si>
  <si>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</si>
  <si>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</si>
  <si>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</si>
  <si>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</si>
  <si>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</si>
  <si>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</si>
  <si>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</si>
  <si>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</si>
  <si>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</si>
  <si>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</si>
  <si>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</si>
  <si>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</si>
  <si>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</si>
  <si>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</si>
  <si>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</si>
  <si>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</si>
  <si>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</si>
  <si>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</si>
  <si>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</si>
  <si>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</si>
  <si>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</si>
  <si>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</si>
  <si>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</si>
  <si>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</si>
  <si>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</si>
  <si>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</si>
  <si>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</si>
  <si>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</si>
  <si>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</si>
  <si>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</si>
  <si>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</si>
  <si>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</si>
  <si>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</si>
  <si>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</si>
  <si>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</si>
  <si>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</si>
  <si>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</si>
  <si>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</si>
  <si>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</si>
  <si>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</si>
  <si>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</si>
  <si>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</si>
  <si>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</si>
  <si>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</si>
  <si>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</si>
  <si>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</si>
  <si>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</si>
  <si>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</si>
  <si>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</si>
  <si>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</si>
  <si>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</si>
  <si>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</si>
  <si>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</si>
  <si>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</si>
  <si>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</si>
  <si>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</si>
  <si>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</si>
  <si>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</si>
  <si>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</si>
  <si>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</si>
  <si>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</si>
  <si>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</si>
  <si>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</si>
  <si>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</si>
  <si>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</si>
  <si>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</si>
  <si>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</si>
  <si>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</si>
  <si>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</si>
  <si>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</si>
  <si>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</si>
  <si>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</si>
  <si>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</si>
  <si>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</si>
  <si>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</si>
  <si>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</si>
  <si>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</si>
  <si>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</si>
  <si>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</si>
  <si>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</si>
  <si>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</si>
  <si>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</si>
  <si>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</si>
  <si>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</si>
  <si>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</si>
  <si>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</si>
  <si>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</si>
  <si>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</si>
  <si>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</si>
  <si>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</si>
  <si>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</si>
  <si>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</si>
  <si>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</si>
  <si>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</si>
  <si>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</si>
  <si>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</si>
  <si>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</si>
  <si>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</si>
  <si>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</si>
  <si>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</si>
  <si>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</si>
  <si>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</si>
  <si>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</si>
  <si>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</si>
  <si>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</si>
  <si>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</si>
  <si>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</si>
  <si>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</si>
  <si>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</si>
  <si>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</si>
  <si>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</si>
  <si>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</si>
  <si>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</si>
  <si>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</si>
  <si>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</si>
  <si>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</si>
  <si>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</si>
  <si>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</si>
  <si>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</si>
  <si>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</si>
  <si>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</si>
  <si>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</si>
  <si>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</si>
  <si>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</si>
  <si>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</si>
  <si>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</si>
  <si>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</si>
  <si>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</si>
  <si>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</si>
  <si>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</si>
  <si>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</si>
  <si>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</si>
  <si>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</si>
  <si>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</si>
  <si>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</si>
  <si>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</si>
  <si>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</si>
  <si>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</si>
  <si>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</si>
  <si>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</si>
  <si>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</si>
  <si>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</si>
  <si>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</si>
  <si>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</si>
  <si>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</si>
  <si>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</si>
  <si>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</si>
  <si>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</si>
  <si>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</si>
  <si>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</si>
  <si>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</si>
  <si>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</si>
  <si>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</si>
  <si>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</si>
  <si>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</si>
  <si>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</si>
  <si>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</si>
  <si>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</si>
  <si>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</si>
  <si>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</si>
  <si>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</si>
  <si>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</si>
  <si>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</si>
  <si>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</si>
  <si>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</si>
  <si>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</si>
  <si>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</si>
  <si>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</si>
  <si>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</si>
  <si>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</si>
  <si>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</si>
  <si>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</si>
  <si>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</si>
  <si>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</si>
  <si>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</si>
  <si>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</si>
  <si>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</si>
  <si>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</si>
  <si>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</si>
  <si>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</si>
  <si>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</si>
  <si>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</si>
  <si>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</si>
  <si>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</si>
  <si>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</si>
  <si>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</si>
  <si>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</si>
  <si>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</si>
  <si>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</si>
  <si>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</si>
  <si>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</si>
  <si>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</si>
  <si>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</si>
  <si>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</si>
  <si>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</si>
  <si>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</si>
  <si>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</si>
  <si>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</si>
  <si>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</si>
  <si>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</si>
  <si>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</si>
  <si>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</si>
  <si>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</si>
  <si>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</si>
  <si>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</si>
  <si>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</si>
  <si>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</si>
  <si>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</si>
  <si>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</si>
  <si>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</si>
  <si>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</si>
  <si>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</si>
  <si>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</si>
  <si>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</si>
  <si>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</si>
  <si>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</si>
  <si>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</si>
  <si>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</si>
  <si>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</si>
  <si>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</si>
  <si>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</si>
  <si>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</si>
  <si>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</si>
  <si>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</si>
  <si>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</si>
  <si>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</si>
  <si>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</si>
  <si>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</si>
  <si>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</si>
  <si>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</si>
  <si>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</si>
  <si>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</si>
  <si>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</si>
  <si>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</si>
  <si>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</si>
  <si>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</si>
  <si>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</si>
  <si>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</si>
  <si>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</si>
  <si>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</si>
  <si>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</si>
  <si>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</si>
  <si>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</si>
  <si>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</si>
  <si>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</si>
  <si>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</si>
  <si>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</si>
  <si>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</si>
  <si>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</si>
  <si>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</si>
  <si>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</si>
  <si>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</si>
  <si>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</si>
  <si>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</si>
  <si>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</si>
  <si>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</si>
  <si>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</si>
  <si>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</si>
  <si>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</si>
  <si>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</si>
  <si>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</si>
  <si>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</si>
  <si>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</si>
  <si>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</si>
  <si>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</si>
  <si>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</si>
  <si>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</si>
  <si>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</si>
  <si>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</si>
  <si>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</si>
  <si>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</si>
  <si>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</si>
  <si>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</si>
  <si>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</si>
  <si>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</si>
  <si>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</si>
  <si>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</si>
  <si>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</si>
  <si>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</si>
  <si>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</si>
  <si>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</si>
  <si>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</si>
  <si>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</si>
  <si>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</si>
  <si>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</si>
  <si>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</si>
  <si>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</si>
  <si>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</si>
  <si>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</si>
  <si>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</si>
  <si>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</si>
  <si>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</si>
  <si>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</si>
  <si>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</si>
  <si>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</si>
  <si>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</si>
  <si>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</si>
  <si>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</si>
  <si>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</si>
  <si>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</si>
  <si>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</si>
  <si>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</si>
  <si>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</si>
  <si>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</si>
  <si>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</si>
  <si>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</si>
  <si>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</si>
  <si>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</si>
  <si>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</si>
  <si>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</si>
  <si>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</si>
  <si>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</si>
  <si>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</si>
  <si>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</si>
  <si>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</si>
  <si>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</si>
  <si>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</si>
  <si>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</si>
  <si>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</si>
  <si>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</si>
  <si>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</si>
  <si>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</si>
  <si>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</si>
  <si>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</si>
  <si>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</si>
  <si>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</si>
  <si>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</si>
  <si>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</si>
  <si>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</si>
  <si>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</si>
  <si>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</si>
  <si>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</si>
  <si>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</si>
  <si>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</si>
  <si>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</si>
  <si>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</si>
  <si>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</si>
  <si>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</si>
  <si>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</si>
  <si>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</si>
  <si>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</si>
  <si>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</si>
  <si>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</si>
  <si>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</si>
  <si>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</si>
  <si>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</si>
  <si>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</si>
  <si>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</si>
  <si>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</si>
  <si>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</si>
  <si>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</si>
  <si>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</si>
  <si>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</si>
  <si>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</si>
  <si>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</si>
  <si>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</si>
  <si>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</si>
  <si>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</si>
  <si>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</si>
  <si>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</si>
  <si>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</si>
  <si>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</si>
  <si>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</si>
  <si>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</si>
  <si>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</si>
  <si>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</si>
  <si>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</si>
  <si>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</si>
  <si>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</si>
  <si>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</si>
  <si>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</si>
  <si>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</si>
  <si>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</si>
  <si>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</si>
  <si>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</si>
  <si>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</si>
  <si>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</si>
  <si>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</si>
  <si>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</si>
  <si>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</si>
  <si>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</si>
  <si>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</si>
  <si>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</si>
  <si>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</si>
  <si>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</si>
  <si>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</si>
  <si>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</si>
  <si>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</si>
  <si>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</si>
  <si>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</si>
  <si>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</si>
  <si>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</si>
  <si>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</si>
  <si>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</si>
  <si>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</si>
  <si>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</si>
  <si>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</si>
  <si>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</si>
  <si>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</si>
  <si>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</si>
  <si>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</si>
  <si>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</si>
  <si>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</si>
  <si>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</si>
  <si>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</si>
  <si>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</si>
  <si>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</si>
  <si>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</si>
  <si>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</si>
  <si>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</si>
  <si>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</si>
  <si>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</si>
  <si>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</si>
  <si>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</si>
  <si>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</si>
  <si>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</si>
  <si>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</si>
  <si>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</si>
  <si>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</si>
  <si>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</si>
  <si>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</si>
  <si>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</si>
  <si>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</si>
  <si>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</si>
  <si>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</si>
  <si>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</si>
  <si>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</si>
  <si>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</si>
  <si>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</si>
  <si>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</si>
  <si>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</si>
  <si>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</si>
  <si>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</si>
  <si>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</si>
  <si>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</si>
  <si>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</si>
  <si>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</si>
  <si>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</si>
  <si>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</si>
  <si>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</si>
  <si>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</si>
  <si>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</si>
  <si>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</si>
  <si>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</si>
  <si>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</si>
  <si>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</si>
  <si>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</si>
  <si>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</si>
  <si>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</si>
  <si>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</si>
  <si>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</si>
  <si>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</si>
  <si>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</si>
  <si>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</si>
  <si>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</si>
  <si>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</si>
  <si>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</si>
  <si>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</si>
  <si>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</si>
  <si>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</si>
  <si>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</si>
  <si>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</si>
  <si>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</si>
  <si>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</si>
  <si>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</si>
  <si>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</si>
  <si>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</si>
  <si>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</si>
  <si>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</si>
  <si>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</si>
  <si>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</si>
  <si>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</si>
  <si>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</si>
  <si>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</si>
  <si>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</si>
  <si>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</si>
  <si>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</si>
  <si>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</si>
  <si>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</si>
  <si>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</si>
  <si>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</si>
  <si>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</si>
  <si>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</si>
  <si>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</si>
  <si>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</si>
  <si>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</si>
  <si>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</si>
  <si>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</si>
  <si>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</si>
  <si>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</si>
  <si>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</si>
  <si>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</si>
  <si>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</si>
  <si>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</si>
  <si>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</si>
  <si>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</si>
  <si>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</si>
  <si>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</si>
  <si>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</si>
  <si>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</si>
  <si>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</si>
  <si>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</si>
  <si>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</si>
  <si>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</si>
  <si>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</si>
  <si>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</si>
  <si>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</si>
  <si>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</si>
  <si>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</si>
  <si>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</si>
  <si>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</si>
  <si>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</si>
  <si>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</si>
  <si>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</si>
  <si>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</si>
  <si>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</si>
  <si>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</si>
  <si>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</si>
  <si>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</si>
  <si>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</si>
  <si>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</si>
  <si>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</si>
  <si>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</si>
  <si>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</si>
  <si>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</si>
  <si>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</si>
  <si>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</si>
  <si>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</si>
  <si>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</si>
  <si>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</si>
  <si>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</si>
  <si>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</si>
  <si>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</si>
  <si>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</si>
  <si>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</si>
  <si>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</si>
  <si>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</si>
  <si>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</si>
  <si>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</si>
  <si>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</si>
  <si>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</si>
  <si>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</si>
  <si>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</si>
  <si>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</si>
  <si>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</si>
  <si>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</si>
  <si>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</si>
  <si>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</si>
  <si>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</si>
  <si>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</si>
  <si>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</si>
  <si>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</si>
  <si>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</si>
  <si>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</si>
  <si>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</si>
  <si>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</si>
  <si>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</si>
  <si>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</si>
  <si>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</si>
  <si>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</si>
  <si>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</si>
  <si>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</si>
  <si>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</si>
  <si>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</si>
  <si>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</si>
  <si>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</si>
  <si>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</si>
  <si>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</si>
  <si>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</si>
  <si>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</si>
  <si>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</si>
  <si>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</si>
  <si>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</si>
  <si>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</si>
  <si>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</si>
  <si>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</si>
  <si>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</si>
  <si>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</si>
  <si>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</si>
  <si>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</si>
  <si>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</si>
  <si>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</si>
  <si>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</si>
  <si>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</si>
  <si>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</si>
  <si>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</si>
  <si>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</si>
  <si>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</si>
  <si>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</si>
  <si>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</si>
  <si>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</si>
  <si>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</si>
  <si>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</si>
  <si>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</si>
  <si>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</si>
  <si>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</si>
  <si>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</si>
  <si>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</si>
  <si>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</si>
  <si>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</si>
  <si>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</si>
  <si>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</si>
  <si>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</si>
  <si>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</si>
  <si>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</si>
  <si>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</si>
  <si>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</si>
  <si>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</si>
  <si>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</si>
  <si>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</si>
  <si>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</si>
  <si>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</si>
  <si>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</si>
  <si>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</si>
  <si>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</si>
  <si>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</si>
  <si>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</si>
  <si>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</si>
  <si>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</si>
  <si>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</si>
  <si>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</si>
  <si>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</si>
  <si>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</si>
  <si>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</si>
  <si>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</si>
  <si>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</si>
  <si>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</si>
  <si>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</si>
  <si>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</si>
  <si>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</si>
  <si>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</si>
  <si>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</si>
  <si>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</si>
  <si>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</si>
  <si>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</si>
  <si>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</si>
  <si>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</si>
  <si>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</si>
  <si>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</si>
  <si>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</si>
  <si>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</si>
  <si>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</si>
  <si>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</si>
  <si>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</si>
  <si>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</si>
  <si>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</si>
  <si>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</si>
  <si>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</si>
  <si>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</si>
  <si>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</si>
  <si>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</si>
  <si>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</si>
  <si>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</si>
  <si>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</si>
  <si>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</si>
  <si>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</si>
  <si>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</si>
  <si>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</si>
  <si>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</si>
  <si>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</si>
  <si>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</si>
  <si>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</si>
  <si>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</si>
  <si>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</si>
  <si>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</si>
  <si>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</si>
  <si>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</si>
  <si>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</si>
  <si>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</si>
  <si>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</si>
  <si>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</si>
  <si>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</si>
  <si>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</si>
  <si>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</si>
  <si>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</si>
  <si>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</si>
  <si>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</si>
  <si>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</si>
  <si>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</si>
  <si>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</si>
  <si>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</si>
  <si>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</si>
  <si>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</si>
  <si>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</si>
  <si>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</si>
  <si>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</si>
  <si>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</si>
  <si>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</si>
  <si>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</si>
  <si>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</si>
  <si>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</si>
  <si>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</si>
  <si>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</si>
  <si>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</si>
  <si>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</si>
  <si>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</si>
  <si>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</si>
  <si>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</si>
  <si>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</si>
  <si>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</si>
  <si>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</si>
  <si>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</si>
  <si>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</si>
  <si>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</si>
  <si>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</si>
  <si>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</si>
  <si>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</si>
  <si>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</si>
  <si>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</si>
  <si>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</si>
  <si>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</si>
  <si>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</si>
  <si>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</si>
  <si>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</si>
  <si>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</si>
  <si>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</si>
  <si>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</si>
  <si>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</si>
  <si>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</si>
  <si>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</si>
  <si>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</si>
  <si>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</si>
  <si>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</si>
  <si>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</si>
  <si>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</si>
  <si>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</si>
  <si>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</si>
  <si>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</si>
  <si>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</si>
  <si>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</si>
  <si>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</si>
  <si>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</si>
  <si>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</si>
  <si>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</si>
  <si>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</si>
  <si>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</si>
  <si>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</si>
  <si>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</si>
  <si>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</si>
  <si>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</si>
  <si>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</si>
  <si>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</si>
  <si>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</si>
  <si>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</si>
  <si>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</si>
  <si>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</si>
  <si>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</si>
  <si>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</si>
  <si>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</si>
  <si>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</si>
  <si>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</si>
  <si>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</si>
  <si>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</si>
  <si>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</si>
  <si>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</si>
  <si>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</si>
  <si>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</si>
  <si>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</si>
  <si>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</si>
  <si>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</si>
  <si>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</si>
  <si>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</si>
  <si>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</si>
  <si>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</si>
  <si>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</si>
  <si>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</si>
  <si>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</si>
  <si>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</si>
  <si>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</si>
  <si>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</si>
  <si>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</si>
  <si>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</si>
  <si>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</si>
  <si>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</si>
  <si>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</si>
  <si>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</si>
  <si>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</si>
  <si>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</si>
  <si>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</si>
  <si>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</si>
  <si>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</si>
  <si>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</si>
  <si>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</si>
  <si>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</si>
  <si>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</si>
  <si>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</si>
  <si>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</si>
  <si>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</si>
  <si>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</si>
  <si>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</si>
  <si>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</si>
  <si>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</si>
  <si>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</si>
  <si>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</si>
  <si>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</si>
  <si>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</si>
  <si>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</si>
  <si>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</si>
  <si>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</si>
  <si>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</si>
  <si>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</si>
  <si>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</si>
  <si>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</si>
  <si>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</si>
  <si>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</si>
  <si>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</si>
  <si>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</si>
  <si>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</si>
  <si>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</si>
  <si>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</si>
  <si>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</si>
  <si>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</si>
  <si>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</si>
  <si>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</si>
  <si>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</si>
  <si>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</si>
  <si>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</si>
  <si>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</si>
  <si>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</si>
  <si>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</si>
  <si>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</si>
  <si>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</si>
  <si>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</si>
  <si>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</si>
  <si>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</si>
  <si>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</si>
  <si>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</si>
  <si>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</si>
  <si>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</si>
  <si>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</si>
  <si>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</si>
  <si>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</si>
  <si>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</si>
  <si>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</si>
  <si>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</si>
  <si>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</si>
  <si>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</si>
  <si>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</si>
  <si>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</si>
  <si>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</si>
  <si>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</si>
  <si>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</si>
  <si>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</si>
  <si>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</si>
  <si>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</si>
  <si>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</si>
  <si>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</si>
  <si>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</si>
  <si>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</si>
  <si>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</si>
  <si>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</si>
  <si>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</si>
  <si>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</si>
  <si>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</si>
  <si>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</si>
  <si>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</si>
  <si>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</si>
  <si>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</si>
  <si>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</si>
  <si>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</si>
  <si>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</si>
  <si>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</si>
  <si>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</si>
  <si>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</si>
  <si>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</si>
  <si>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</si>
  <si>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</si>
  <si>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</si>
  <si>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</si>
  <si>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</si>
  <si>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</si>
  <si>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</si>
  <si>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</si>
  <si>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</si>
  <si>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</si>
  <si>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</si>
  <si>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</si>
  <si>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</si>
  <si>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</si>
  <si>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</si>
  <si>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</si>
  <si>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</si>
  <si>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</si>
  <si>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</si>
  <si>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</si>
  <si>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</si>
  <si>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</si>
  <si>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</si>
  <si>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</si>
  <si>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</si>
  <si>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</si>
  <si>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</si>
  <si>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</si>
  <si>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</si>
  <si>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</si>
  <si>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</si>
  <si>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</si>
  <si>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</si>
  <si>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</si>
  <si>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</si>
  <si>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</si>
  <si>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</si>
  <si>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</si>
  <si>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</si>
  <si>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</si>
  <si>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</si>
  <si>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</si>
  <si>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</si>
  <si>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</si>
  <si>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</si>
  <si>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</si>
  <si>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</si>
  <si>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</si>
  <si>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</si>
  <si>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</si>
  <si>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</si>
  <si>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</si>
  <si>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</si>
  <si>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</si>
  <si>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</si>
  <si>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</si>
  <si>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</si>
  <si>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</si>
  <si>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</si>
  <si>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</si>
  <si>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</si>
  <si>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</si>
  <si>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</si>
  <si>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</si>
  <si>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</si>
  <si>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</si>
  <si>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</si>
  <si>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</si>
  <si>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</si>
  <si>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</si>
  <si>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</si>
  <si>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</si>
  <si>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</si>
  <si>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</si>
  <si>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</si>
  <si>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</si>
  <si>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</si>
  <si>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</si>
  <si>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</si>
  <si>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</si>
  <si>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</si>
  <si>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</si>
  <si>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</si>
  <si>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</si>
  <si>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</si>
  <si>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</si>
  <si>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</si>
  <si>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</si>
  <si>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</si>
  <si>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</si>
  <si>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</si>
  <si>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</si>
  <si>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</si>
  <si>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</si>
  <si>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</si>
  <si>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</si>
  <si>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</si>
  <si>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</si>
  <si>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</si>
  <si>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</si>
  <si>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</si>
  <si>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</si>
  <si>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</si>
  <si>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</si>
  <si>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</si>
  <si>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</si>
  <si>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</si>
  <si>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</si>
  <si>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</si>
  <si>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</si>
  <si>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</si>
  <si>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</si>
  <si>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</si>
  <si>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</si>
  <si>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</si>
  <si>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</si>
  <si>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</si>
  <si>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</si>
  <si>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</si>
  <si>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</si>
  <si>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</si>
  <si>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</si>
  <si>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</si>
  <si>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</si>
  <si>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</si>
  <si>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</si>
  <si>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</si>
  <si>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</si>
  <si>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</si>
  <si>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</si>
  <si>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</si>
  <si>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</si>
  <si>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</si>
  <si>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</si>
  <si>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</si>
  <si>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</si>
  <si>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</si>
  <si>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</si>
  <si>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</si>
  <si>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</si>
  <si>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</si>
  <si>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</si>
  <si>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</si>
  <si>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</si>
  <si>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</si>
  <si>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</si>
  <si>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</si>
  <si>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</si>
  <si>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</si>
  <si>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</si>
  <si>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</si>
  <si>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</si>
  <si>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</si>
  <si>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</si>
  <si>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</si>
  <si>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</si>
  <si>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</si>
  <si>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</si>
  <si>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</si>
  <si>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</si>
  <si>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</si>
  <si>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</si>
  <si>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</si>
  <si>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</si>
  <si>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</si>
  <si>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</si>
  <si>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</si>
  <si>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</si>
  <si>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</si>
  <si>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</si>
  <si>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</si>
  <si>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</si>
  <si>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</si>
  <si>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</si>
  <si>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</si>
  <si>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</si>
  <si>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</si>
  <si>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</si>
  <si>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</si>
  <si>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</si>
  <si>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</si>
  <si>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</si>
  <si>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</si>
  <si>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</si>
  <si>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</si>
  <si>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</si>
  <si>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</si>
  <si>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</si>
  <si>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</si>
  <si>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</si>
  <si>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</si>
  <si>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</si>
  <si>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</si>
  <si>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</si>
  <si>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</si>
  <si>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</si>
  <si>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</si>
  <si>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</si>
  <si>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</si>
  <si>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</si>
  <si>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</si>
  <si>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</si>
  <si>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</si>
  <si>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</si>
  <si>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</si>
  <si>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</si>
  <si>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</si>
  <si>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</si>
  <si>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</si>
  <si>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</si>
  <si>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</si>
  <si>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</si>
  <si>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</si>
  <si>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</si>
  <si>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</si>
  <si>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</si>
  <si>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</si>
  <si>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</si>
  <si>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</si>
  <si>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</si>
  <si>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</si>
  <si>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</si>
  <si>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</si>
  <si>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</si>
  <si>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</si>
  <si>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</si>
  <si>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</si>
  <si>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</si>
  <si>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</si>
  <si>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</si>
  <si>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</si>
  <si>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</si>
  <si>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</si>
  <si>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</si>
  <si>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</si>
  <si>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</si>
  <si>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</si>
  <si>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</si>
  <si>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</si>
  <si>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</si>
  <si>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</si>
  <si>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</si>
  <si>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</si>
  <si>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</si>
  <si>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</si>
  <si>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</si>
  <si>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</si>
  <si>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</si>
  <si>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</si>
  <si>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</si>
  <si>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</si>
  <si>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</si>
  <si>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</si>
  <si>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</si>
  <si>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</si>
  <si>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</si>
  <si>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</si>
  <si>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</si>
  <si>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</si>
  <si>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</si>
  <si>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</si>
  <si>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</si>
  <si>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</si>
  <si>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</si>
  <si>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</si>
  <si>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</si>
  <si>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</si>
  <si>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</si>
  <si>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</si>
  <si>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</si>
  <si>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</si>
  <si>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</si>
  <si>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</si>
  <si>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</si>
  <si>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</si>
  <si>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</si>
  <si>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</si>
  <si>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</si>
  <si>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</si>
  <si>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</si>
  <si>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</si>
  <si>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</si>
  <si>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</si>
  <si>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</si>
  <si>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</si>
  <si>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</si>
  <si>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</si>
  <si>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</si>
  <si>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</si>
  <si>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</si>
  <si>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</si>
  <si>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</si>
  <si>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</si>
  <si>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</si>
  <si>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</si>
  <si>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</si>
  <si>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</si>
  <si>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</si>
  <si>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</si>
  <si>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</si>
  <si>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</si>
  <si>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</si>
  <si>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</si>
  <si>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</si>
  <si>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</si>
  <si>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</si>
  <si>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</si>
  <si>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</si>
  <si>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</si>
  <si>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</si>
  <si>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</si>
  <si>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</si>
  <si>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</si>
  <si>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</si>
  <si>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</si>
  <si>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</si>
  <si>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</si>
  <si>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</si>
  <si>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</si>
  <si>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</si>
  <si>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</si>
  <si>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</si>
  <si>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</si>
  <si>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</si>
  <si>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</si>
  <si>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</si>
  <si>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</si>
  <si>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</si>
  <si>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</si>
  <si>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</si>
  <si>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</si>
  <si>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</si>
  <si>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</si>
  <si>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</si>
  <si>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</si>
  <si>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</si>
  <si>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</si>
  <si>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</si>
  <si>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</si>
  <si>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</si>
  <si>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</si>
  <si>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</si>
  <si>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</si>
  <si>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</si>
  <si>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</si>
  <si>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</si>
  <si>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</si>
  <si>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</si>
  <si>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</si>
  <si>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</si>
  <si>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</si>
  <si>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</si>
  <si>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</si>
  <si>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</si>
  <si>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</si>
  <si>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</si>
  <si>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</si>
  <si>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</si>
  <si>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</si>
  <si>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</si>
  <si>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</si>
  <si>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</si>
  <si>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</si>
  <si>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</si>
  <si>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</si>
  <si>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</si>
  <si>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</si>
  <si>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</si>
  <si>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</si>
  <si>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</si>
  <si>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</si>
  <si>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</si>
  <si>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</si>
  <si>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</si>
  <si>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</si>
  <si>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</si>
  <si>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</si>
  <si>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</si>
  <si>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</si>
  <si>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</si>
  <si>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</si>
  <si>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</si>
  <si>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</si>
  <si>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</si>
  <si>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</si>
  <si>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</si>
  <si>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</si>
  <si>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</si>
  <si>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</si>
  <si>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</si>
  <si>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</si>
  <si>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</si>
  <si>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</si>
  <si>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</si>
  <si>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</si>
  <si>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</si>
  <si>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</si>
  <si>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</si>
  <si>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</si>
  <si>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</si>
  <si>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</si>
  <si>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</si>
  <si>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</si>
  <si>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</si>
  <si>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</si>
  <si>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</si>
  <si>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</si>
  <si>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</si>
  <si>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</si>
  <si>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</si>
  <si>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</si>
  <si>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</si>
  <si>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</si>
  <si>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</si>
  <si>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</si>
  <si>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</si>
  <si>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</si>
  <si>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</si>
  <si>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</si>
  <si>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</si>
  <si>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</si>
  <si>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</si>
  <si>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</si>
  <si>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</si>
  <si>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</si>
  <si>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</si>
  <si>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</si>
  <si>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</si>
  <si>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</si>
  <si>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</si>
  <si>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</si>
  <si>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</si>
  <si>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</si>
  <si>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</si>
  <si>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</si>
  <si>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</si>
  <si>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</si>
  <si>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</si>
  <si>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</si>
  <si>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</si>
  <si>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</si>
  <si>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</si>
  <si>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</si>
  <si>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</si>
  <si>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</si>
  <si>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</si>
  <si>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</si>
  <si>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</si>
  <si>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</si>
  <si>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</si>
  <si>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</si>
  <si>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</si>
  <si>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</si>
  <si>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</si>
  <si>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</si>
  <si>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</si>
  <si>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</si>
  <si>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</si>
  <si>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</si>
  <si>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</si>
  <si>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</si>
  <si>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</si>
  <si>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</si>
  <si>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</si>
  <si>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</si>
  <si>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</si>
  <si>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</si>
  <si>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</si>
  <si>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</si>
  <si>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</si>
  <si>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</si>
  <si>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</si>
  <si>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</si>
  <si>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</si>
  <si>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</si>
  <si>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</si>
  <si>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</si>
  <si>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</si>
  <si>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</si>
  <si>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</si>
  <si>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</si>
  <si>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</si>
  <si>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</si>
  <si>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</si>
  <si>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</si>
  <si>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</si>
  <si>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</si>
  <si>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</si>
  <si>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</si>
  <si>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</si>
  <si>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</si>
  <si>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</si>
  <si>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</si>
  <si>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</si>
  <si>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</si>
  <si>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</si>
  <si>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</si>
  <si>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</si>
  <si>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</si>
  <si>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</si>
  <si>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</si>
  <si>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</si>
  <si>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</si>
  <si>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</si>
  <si>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</si>
  <si>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</si>
  <si>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</si>
  <si>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</si>
  <si>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</si>
  <si>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</si>
  <si>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</si>
  <si>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</si>
  <si>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</si>
  <si>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</si>
  <si>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</si>
  <si>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</si>
  <si>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</si>
  <si>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</si>
  <si>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</si>
  <si>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</si>
  <si>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</si>
  <si>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</si>
  <si>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</si>
  <si>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</si>
  <si>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</si>
  <si>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</si>
  <si>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</si>
  <si>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</si>
  <si>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</si>
  <si>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</si>
  <si>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</si>
  <si>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</si>
  <si>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</si>
  <si>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</si>
  <si>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</si>
  <si>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</si>
  <si>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</si>
  <si>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</si>
  <si>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</si>
  <si>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</si>
  <si>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</si>
  <si>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</si>
  <si>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</si>
  <si>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</si>
  <si>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</si>
  <si>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</si>
  <si>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</si>
  <si>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</si>
  <si>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</si>
  <si>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</si>
  <si>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</si>
  <si>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</si>
  <si>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</si>
  <si>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</si>
  <si>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</si>
  <si>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</si>
  <si>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</si>
  <si>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</si>
  <si>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</si>
  <si>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</si>
  <si>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</si>
  <si>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</si>
  <si>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</si>
  <si>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</si>
  <si>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</si>
  <si>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</si>
  <si>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</si>
  <si>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</si>
  <si>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</si>
  <si>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</si>
  <si>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</si>
  <si>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</si>
  <si>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</si>
  <si>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</si>
  <si>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</si>
  <si>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</si>
  <si>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</si>
  <si>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</si>
  <si>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</si>
  <si>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</si>
  <si>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</si>
  <si>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</si>
  <si>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</si>
  <si>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</si>
  <si>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</si>
  <si>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</si>
  <si>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</si>
  <si>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</si>
  <si>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</si>
  <si>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</si>
  <si>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</si>
  <si>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</si>
  <si>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</si>
  <si>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</si>
  <si>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</si>
  <si>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</si>
  <si>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</si>
  <si>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</si>
  <si>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</si>
  <si>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</si>
  <si>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</si>
  <si>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</si>
  <si>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</si>
  <si>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</si>
  <si>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</si>
  <si>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</si>
  <si>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</si>
  <si>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</si>
  <si>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</si>
  <si>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</si>
  <si>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</si>
  <si>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</si>
  <si>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</si>
  <si>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</si>
  <si>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</si>
  <si>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</si>
  <si>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</si>
  <si>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</si>
  <si>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</si>
  <si>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</si>
  <si>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</si>
  <si>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</si>
  <si>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</si>
  <si>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</si>
  <si>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</si>
  <si>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</si>
  <si>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</si>
  <si>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</si>
  <si>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</si>
  <si>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</si>
  <si>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</si>
  <si>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</si>
  <si>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</si>
  <si>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</si>
  <si>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</si>
  <si>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</si>
  <si>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</si>
  <si>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</si>
  <si>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</si>
  <si>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</si>
  <si>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</si>
  <si>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</si>
  <si>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</si>
  <si>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</si>
  <si>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</si>
  <si>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</si>
  <si>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</si>
  <si>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</si>
  <si>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</si>
  <si>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</si>
  <si>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</si>
  <si>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</si>
  <si>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</si>
  <si>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</si>
  <si>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</si>
  <si>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</si>
  <si>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</si>
  <si>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</si>
  <si>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</si>
  <si>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</si>
  <si>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</si>
  <si>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</si>
  <si>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</si>
  <si>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</si>
  <si>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</si>
  <si>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</si>
  <si>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</si>
  <si>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</si>
  <si>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</si>
  <si>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</si>
  <si>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</si>
  <si>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</si>
  <si>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</si>
  <si>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</si>
  <si>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</si>
  <si>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</si>
  <si>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</si>
  <si>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</si>
  <si>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</si>
  <si>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</si>
  <si>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</si>
  <si>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</si>
  <si>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</si>
  <si>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</si>
  <si>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</si>
  <si>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</si>
  <si>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</si>
  <si>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</si>
  <si>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</si>
  <si>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</si>
  <si>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</si>
  <si>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</si>
  <si>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</si>
  <si>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</si>
  <si>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</si>
  <si>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</si>
  <si>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</si>
  <si>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</si>
  <si>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</si>
  <si>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</si>
  <si>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</si>
  <si>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</si>
  <si>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</si>
  <si>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</si>
  <si>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</si>
  <si>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</si>
  <si>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</si>
  <si>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</si>
  <si>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</si>
  <si>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</si>
  <si>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</si>
  <si>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</si>
  <si>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</si>
  <si>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</si>
  <si>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</si>
  <si>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</si>
  <si>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</si>
  <si>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</si>
  <si>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</si>
  <si>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</si>
  <si>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</si>
  <si>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</si>
  <si>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</si>
  <si>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</si>
  <si>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</si>
  <si>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</si>
  <si>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</si>
  <si>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</si>
  <si>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</si>
  <si>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</si>
  <si>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</si>
  <si>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</si>
  <si>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</si>
  <si>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</si>
  <si>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</si>
  <si>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</si>
  <si>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</si>
  <si>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</si>
  <si>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</si>
  <si>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</si>
  <si>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</si>
  <si>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</si>
  <si>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</si>
  <si>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</si>
  <si>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</si>
  <si>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</si>
  <si>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</si>
  <si>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</si>
  <si>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</si>
  <si>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</si>
  <si>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</si>
  <si>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</si>
  <si>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</si>
  <si>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</si>
  <si>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</si>
  <si>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</si>
  <si>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</si>
  <si>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</si>
  <si>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</si>
  <si>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</si>
  <si>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</si>
  <si>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</si>
  <si>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</si>
  <si>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</si>
  <si>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</si>
  <si>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</si>
  <si>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</si>
  <si>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</si>
  <si>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</si>
  <si>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</si>
  <si>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</si>
  <si>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</si>
  <si>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</si>
  <si>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</si>
  <si>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</si>
  <si>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</si>
  <si>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</si>
  <si>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</si>
  <si>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</si>
  <si>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</si>
  <si>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</si>
  <si>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</si>
  <si>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</si>
  <si>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</si>
  <si>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</si>
  <si>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</si>
  <si>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</si>
  <si>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</si>
  <si>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</si>
  <si>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</si>
  <si>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</si>
  <si>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</si>
  <si>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</si>
  <si>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</si>
  <si>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</si>
  <si>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</si>
  <si>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</si>
  <si>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</si>
  <si>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</si>
  <si>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</si>
  <si>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</si>
  <si>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</si>
  <si>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</si>
  <si>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</si>
  <si>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</si>
  <si>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</si>
  <si>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</si>
  <si>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</si>
  <si>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</si>
  <si>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</si>
  <si>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</si>
  <si>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</si>
  <si>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</si>
  <si>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</si>
  <si>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</si>
  <si>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</si>
  <si>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</si>
  <si>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</si>
  <si>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</si>
  <si>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</si>
  <si>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</si>
  <si>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</si>
  <si>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</si>
  <si>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</si>
  <si>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</si>
  <si>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</si>
  <si>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</si>
  <si>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</si>
  <si>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</si>
  <si>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</si>
  <si>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</si>
  <si>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</si>
  <si>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</si>
  <si>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</si>
  <si>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</si>
  <si>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</si>
  <si>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</si>
  <si>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</si>
  <si>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</si>
  <si>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</si>
  <si>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</si>
  <si>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</si>
  <si>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</si>
  <si>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</si>
  <si>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</si>
  <si>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</si>
  <si>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</si>
  <si>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</si>
  <si>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</si>
  <si>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</si>
  <si>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</si>
  <si>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</si>
  <si>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</si>
  <si>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</si>
  <si>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</si>
  <si>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</si>
  <si>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</si>
  <si>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</si>
  <si>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</si>
  <si>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</si>
  <si>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</si>
  <si>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</si>
  <si>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</si>
  <si>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</si>
  <si>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</si>
  <si>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</si>
  <si>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</si>
  <si>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</si>
  <si>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</si>
  <si>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</si>
  <si>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</si>
  <si>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</si>
  <si>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</si>
  <si>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</si>
  <si>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</si>
  <si>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</si>
  <si>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</si>
  <si>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</si>
  <si>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</si>
  <si>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</si>
  <si>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</si>
  <si>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</si>
  <si>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</si>
  <si>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</si>
  <si>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</si>
  <si>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</si>
  <si>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</si>
  <si>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</si>
  <si>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</si>
  <si>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</si>
  <si>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</si>
  <si>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</si>
  <si>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</si>
  <si>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</si>
  <si>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</si>
  <si>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</si>
  <si>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</si>
  <si>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</si>
  <si>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</si>
  <si>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</si>
  <si>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</si>
  <si>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</si>
  <si>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</si>
  <si>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</si>
  <si>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</si>
  <si>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</si>
  <si>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</si>
  <si>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</si>
  <si>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</si>
  <si>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</si>
  <si>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</si>
  <si>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</si>
  <si>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</si>
  <si>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</si>
  <si>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</si>
  <si>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</si>
  <si>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</si>
  <si>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</si>
  <si>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</si>
  <si>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</si>
  <si>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</si>
  <si>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</si>
  <si>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</si>
  <si>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</si>
  <si>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</si>
  <si>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</si>
  <si>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</si>
  <si>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</si>
  <si>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</si>
  <si>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</si>
  <si>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</si>
  <si>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</si>
  <si>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</si>
  <si>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</si>
  <si>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</si>
  <si>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</si>
  <si>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</si>
  <si>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</si>
  <si>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</si>
  <si>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</si>
  <si>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</si>
  <si>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</si>
  <si>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</si>
  <si>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</si>
  <si>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</si>
  <si>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</si>
  <si>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</si>
  <si>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</si>
  <si>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</si>
  <si>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</si>
  <si>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</si>
  <si>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</si>
  <si>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</si>
  <si>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</si>
  <si>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</si>
  <si>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</si>
  <si>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</si>
  <si>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</si>
  <si>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</si>
  <si>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</si>
  <si>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</si>
  <si>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</si>
  <si>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</si>
  <si>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</si>
  <si>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</si>
  <si>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</si>
  <si>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</si>
  <si>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</si>
  <si>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</si>
  <si>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</si>
  <si>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</si>
  <si>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</si>
  <si>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</si>
  <si>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</si>
  <si>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</si>
  <si>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</si>
  <si>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</si>
  <si>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</si>
  <si>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</si>
  <si>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</si>
  <si>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</si>
  <si>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</si>
  <si>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</si>
  <si>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</si>
  <si>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</si>
  <si>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</si>
  <si>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</si>
  <si>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</si>
  <si>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</si>
  <si>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</si>
  <si>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</si>
  <si>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</si>
  <si>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</si>
  <si>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</si>
  <si>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</si>
  <si>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</si>
  <si>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</si>
  <si>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</si>
  <si>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</si>
  <si>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</si>
  <si>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</si>
  <si>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</si>
  <si>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</si>
  <si>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</si>
  <si>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</si>
  <si>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</si>
  <si>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</si>
  <si>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</si>
  <si>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</si>
  <si>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</si>
  <si>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</si>
  <si>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</si>
  <si>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</si>
  <si>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</si>
  <si>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</si>
  <si>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</si>
  <si>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</si>
  <si>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</si>
  <si>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</si>
  <si>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</si>
  <si>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</si>
  <si>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</si>
  <si>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</si>
  <si>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</si>
  <si>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</si>
  <si>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</si>
  <si>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</si>
  <si>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</si>
  <si>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</si>
  <si>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</si>
  <si>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</si>
  <si>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</si>
  <si>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</si>
  <si>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</si>
  <si>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</si>
  <si>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</si>
  <si>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</si>
  <si>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</si>
  <si>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</si>
  <si>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</si>
  <si>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</si>
  <si>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</si>
  <si>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</si>
  <si>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</si>
  <si>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</si>
  <si>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</si>
  <si>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</si>
  <si>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</si>
  <si>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</si>
  <si>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</si>
  <si>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</si>
  <si>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</si>
  <si>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</si>
  <si>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</si>
  <si>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</si>
  <si>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</si>
  <si>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</si>
  <si>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</si>
  <si>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</si>
  <si>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</si>
  <si>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</si>
  <si>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</si>
  <si>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</si>
  <si>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</si>
  <si>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</si>
  <si>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</si>
  <si>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</si>
  <si>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</si>
  <si>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</si>
  <si>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</si>
  <si>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</si>
  <si>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</si>
  <si>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</si>
  <si>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</si>
  <si>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</si>
  <si>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</si>
  <si>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</si>
  <si>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</si>
  <si>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</si>
  <si>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</si>
  <si>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</si>
  <si>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</si>
  <si>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</si>
  <si>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</si>
  <si>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</si>
  <si>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</si>
  <si>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</si>
  <si>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</si>
  <si>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</si>
  <si>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</si>
  <si>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</si>
  <si>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</si>
  <si>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</si>
  <si>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</si>
  <si>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</si>
  <si>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</si>
  <si>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</si>
  <si>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</si>
  <si>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</si>
  <si>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</si>
  <si>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</si>
  <si>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</si>
  <si>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</si>
  <si>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</si>
  <si>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</si>
  <si>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</si>
  <si>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</si>
  <si>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</si>
  <si>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</si>
  <si>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</si>
  <si>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</si>
  <si>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</si>
  <si>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</si>
  <si>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</si>
  <si>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</si>
  <si>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</si>
  <si>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</si>
  <si>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</si>
  <si>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</si>
  <si>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</si>
  <si>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</si>
  <si>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</si>
  <si>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</si>
  <si>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</si>
  <si>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</si>
  <si>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</si>
  <si>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</si>
  <si>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</si>
  <si>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</si>
  <si>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</si>
  <si>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</si>
  <si>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</si>
  <si>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</si>
  <si>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</si>
  <si>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</si>
  <si>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</si>
  <si>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</si>
  <si>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</si>
  <si>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</si>
  <si>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</si>
  <si>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</si>
  <si>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</si>
  <si>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</si>
  <si>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</si>
  <si>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</si>
  <si>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</si>
  <si>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</si>
  <si>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</si>
  <si>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</si>
  <si>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</si>
  <si>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</si>
  <si>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</si>
  <si>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</si>
  <si>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</si>
  <si>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</si>
  <si>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</si>
  <si>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</si>
  <si>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</si>
  <si>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</si>
  <si>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</si>
  <si>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</si>
  <si>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</si>
  <si>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</si>
  <si>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</si>
  <si>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</si>
  <si>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</si>
  <si>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</si>
  <si>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</si>
  <si>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</si>
  <si>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</si>
  <si>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</si>
  <si>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</si>
  <si>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</si>
  <si>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</si>
  <si>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</si>
  <si>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</si>
  <si>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</si>
  <si>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</si>
  <si>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</si>
  <si>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</si>
  <si>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</si>
  <si>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</si>
  <si>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</si>
  <si>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</si>
  <si>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</si>
  <si>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</si>
  <si>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</si>
  <si>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</si>
  <si>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</si>
  <si>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</si>
  <si>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</si>
  <si>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</si>
  <si>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</si>
  <si>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</si>
  <si>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</si>
  <si>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</si>
  <si>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</si>
  <si>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</si>
  <si>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</si>
  <si>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</si>
  <si>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</si>
  <si>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</si>
  <si>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</si>
  <si>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</si>
  <si>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</si>
  <si>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</si>
  <si>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</si>
  <si>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</si>
  <si>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</si>
  <si>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</si>
  <si>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</si>
  <si>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</si>
  <si>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</si>
  <si>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</si>
  <si>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</si>
  <si>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</si>
  <si>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</si>
  <si>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</si>
  <si>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</si>
  <si>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</si>
  <si>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</si>
  <si>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</si>
  <si>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</si>
  <si>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</si>
  <si>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</si>
  <si>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</si>
  <si>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</si>
  <si>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</si>
  <si>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</si>
  <si>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</si>
  <si>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</si>
  <si>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</si>
  <si>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</si>
  <si>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</si>
  <si>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</si>
  <si>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</si>
  <si>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</si>
  <si>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</si>
  <si>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</si>
  <si>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</si>
  <si>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</si>
  <si>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</si>
  <si>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</si>
  <si>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</si>
  <si>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</si>
  <si>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</si>
  <si>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</si>
  <si>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</si>
  <si>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</si>
  <si>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</si>
  <si>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</si>
  <si>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</si>
  <si>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</si>
  <si>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</si>
  <si>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</si>
  <si>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</si>
  <si>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</si>
  <si>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</si>
  <si>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</si>
  <si>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</si>
  <si>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</si>
  <si>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</si>
  <si>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</si>
  <si>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</si>
  <si>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</si>
  <si>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</si>
  <si>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</si>
  <si>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</si>
  <si>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</si>
  <si>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</si>
  <si>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</si>
  <si>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</si>
  <si>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</si>
  <si>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</si>
  <si>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</si>
  <si>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</si>
  <si>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</si>
  <si>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</si>
  <si>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</si>
  <si>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</si>
  <si>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</si>
  <si>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</si>
  <si>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</si>
  <si>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</si>
  <si>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</si>
  <si>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</si>
  <si>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</si>
  <si>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</si>
  <si>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</si>
  <si>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</si>
  <si>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</si>
  <si>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</si>
  <si>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</si>
  <si>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</si>
  <si>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</si>
  <si>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</si>
  <si>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</si>
  <si>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</si>
  <si>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</si>
  <si>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</si>
  <si>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</si>
  <si>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</si>
  <si>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</si>
  <si>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</si>
  <si>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</si>
  <si>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</si>
  <si>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</si>
  <si>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</si>
  <si>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</si>
  <si>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</si>
  <si>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</si>
  <si>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</si>
  <si>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</si>
  <si>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</si>
  <si>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</si>
  <si>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</si>
  <si>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</si>
  <si>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</si>
  <si>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</si>
  <si>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</si>
  <si>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</si>
  <si>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</si>
  <si>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</si>
  <si>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</si>
  <si>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</si>
  <si>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</si>
  <si>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</si>
  <si>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</si>
  <si>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</si>
  <si>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</si>
  <si>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</si>
  <si>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</si>
  <si>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</si>
  <si>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</si>
  <si>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</si>
  <si>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</si>
  <si>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</si>
  <si>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</si>
  <si>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</si>
  <si>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</si>
  <si>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</si>
  <si>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</si>
  <si>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</si>
  <si>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</si>
  <si>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</si>
  <si>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</si>
  <si>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</si>
  <si>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</si>
  <si>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</si>
  <si>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</si>
  <si>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</si>
  <si>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</si>
  <si>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</si>
  <si>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</si>
  <si>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</si>
  <si>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</si>
  <si>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</si>
  <si>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</si>
  <si>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</si>
  <si>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</si>
  <si>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</si>
  <si>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</si>
  <si>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</si>
  <si>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</si>
  <si>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</si>
  <si>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</si>
  <si>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</si>
  <si>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</si>
  <si>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</si>
  <si>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</si>
  <si>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</si>
  <si>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</si>
  <si>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</si>
  <si>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</si>
  <si>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</si>
  <si>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</si>
  <si>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</si>
  <si>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</si>
  <si>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</si>
  <si>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</si>
  <si>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</si>
  <si>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</si>
  <si>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</si>
  <si>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</si>
  <si>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</si>
  <si>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</si>
  <si>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</si>
  <si>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</si>
  <si>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</si>
  <si>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</si>
  <si>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</si>
  <si>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</si>
  <si>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</si>
  <si>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</si>
  <si>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</si>
  <si>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</si>
  <si>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</si>
  <si>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</si>
  <si>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</si>
  <si>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</si>
  <si>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</si>
  <si>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</si>
  <si>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</si>
  <si>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</si>
  <si>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</si>
  <si>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</si>
  <si>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</si>
  <si>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</si>
  <si>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</si>
  <si>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</si>
  <si>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</si>
  <si>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</si>
  <si>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</si>
  <si>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</si>
  <si>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</si>
  <si>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</si>
  <si>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</si>
  <si>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</si>
  <si>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</si>
  <si>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</si>
  <si>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</si>
  <si>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</si>
  <si>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</si>
  <si>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</si>
  <si>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</si>
  <si>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</si>
  <si>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</si>
  <si>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</si>
  <si>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</si>
  <si>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</si>
  <si>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</si>
  <si>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</si>
  <si>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</si>
  <si>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</si>
  <si>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</si>
  <si>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</si>
  <si>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</si>
  <si>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</si>
  <si>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</si>
  <si>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</si>
  <si>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</si>
  <si>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</si>
  <si>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</si>
  <si>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</si>
  <si>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</si>
  <si>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</si>
  <si>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</si>
  <si>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</si>
  <si>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</si>
  <si>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</si>
  <si>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</si>
  <si>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</si>
  <si>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</si>
  <si>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</si>
  <si>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</si>
  <si>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</si>
  <si>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</si>
  <si>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</si>
  <si>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</si>
  <si>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</si>
  <si>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</si>
  <si>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</si>
  <si>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</si>
  <si>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</si>
  <si>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</si>
  <si>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</si>
  <si>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</si>
  <si>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</si>
  <si>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</si>
  <si>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</si>
  <si>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</si>
  <si>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</si>
  <si>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</si>
  <si>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</si>
  <si>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</si>
  <si>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</si>
  <si>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</si>
  <si>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</si>
  <si>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</si>
  <si>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</si>
  <si>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</si>
  <si>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</si>
  <si>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</si>
  <si>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</si>
  <si>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</si>
  <si>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</si>
  <si>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</si>
  <si>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</si>
  <si>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</si>
  <si>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</si>
  <si>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</si>
  <si>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</si>
  <si>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</si>
  <si>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</si>
  <si>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</si>
  <si>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</si>
  <si>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</si>
  <si>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</si>
  <si>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</si>
  <si>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</si>
  <si>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</si>
  <si>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</si>
  <si>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</si>
  <si>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</si>
  <si>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</si>
  <si>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</si>
  <si>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</si>
  <si>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</si>
  <si>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</si>
  <si>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</si>
  <si>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</si>
  <si>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</si>
  <si>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</si>
  <si>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</si>
  <si>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</si>
  <si>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</si>
  <si>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</si>
  <si>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</si>
  <si>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</si>
  <si>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</si>
  <si>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</si>
  <si>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</si>
  <si>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</si>
  <si>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</si>
  <si>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</si>
  <si>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</si>
  <si>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</si>
  <si>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</si>
  <si>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</si>
  <si>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</si>
  <si>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</si>
  <si>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</si>
  <si>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</si>
  <si>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</si>
  <si>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</si>
  <si>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</si>
  <si>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</si>
  <si>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</si>
  <si>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</si>
  <si>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</si>
  <si>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</si>
  <si>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</si>
  <si>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</si>
  <si>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</si>
  <si>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</si>
  <si>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</si>
  <si>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</si>
  <si>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</si>
  <si>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</si>
  <si>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</si>
  <si>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</si>
  <si>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</si>
  <si>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</si>
  <si>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</si>
  <si>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</si>
  <si>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</si>
  <si>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</si>
  <si>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</si>
  <si>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</si>
  <si>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</si>
  <si>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</si>
  <si>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</si>
  <si>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</si>
  <si>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</si>
  <si>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</si>
  <si>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</si>
  <si>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</si>
  <si>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</si>
  <si>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</si>
  <si>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</si>
  <si>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</si>
  <si>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</si>
  <si>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</si>
  <si>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</si>
  <si>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</si>
  <si>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</si>
  <si>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</si>
  <si>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</si>
  <si>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</si>
  <si>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</si>
  <si>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</si>
  <si>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</si>
  <si>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</si>
  <si>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</si>
  <si>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</si>
  <si>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</si>
  <si>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</si>
  <si>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</si>
  <si>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</si>
  <si>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</si>
  <si>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</si>
  <si>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</si>
  <si>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</si>
  <si>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</si>
  <si>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</si>
  <si>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</si>
  <si>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</si>
  <si>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</si>
  <si>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</si>
  <si>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</si>
  <si>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</si>
  <si>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</si>
  <si>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</si>
  <si>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</si>
  <si>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</si>
  <si>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</si>
  <si>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</si>
  <si>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</si>
  <si>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</si>
  <si>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</si>
  <si>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</si>
  <si>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</si>
  <si>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</si>
  <si>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</si>
  <si>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</si>
  <si>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</si>
  <si>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</si>
  <si>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</si>
  <si>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</si>
  <si>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</si>
  <si>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</si>
  <si>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</si>
  <si>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</si>
  <si>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</si>
  <si>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</si>
  <si>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</si>
  <si>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</si>
  <si>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</si>
  <si>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</si>
  <si>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</si>
  <si>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</si>
  <si>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</si>
  <si>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</si>
  <si>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</si>
  <si>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</si>
  <si>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</si>
  <si>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</si>
  <si>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</si>
  <si>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</si>
  <si>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</si>
  <si>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</si>
  <si>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</si>
  <si>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</si>
  <si>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</si>
  <si>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</si>
  <si>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</si>
  <si>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</si>
  <si>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</si>
  <si>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</si>
  <si>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</si>
  <si>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</si>
  <si>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</si>
  <si>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</si>
  <si>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</si>
  <si>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</si>
  <si>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</si>
  <si>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</si>
  <si>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</si>
  <si>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</si>
  <si>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</si>
  <si>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</si>
  <si>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</si>
  <si>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</si>
  <si>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</si>
  <si>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</si>
  <si>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</si>
  <si>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</si>
  <si>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</si>
  <si>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</si>
  <si>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</si>
  <si>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</si>
  <si>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</si>
  <si>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</si>
  <si>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</si>
  <si>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</si>
  <si>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</si>
  <si>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</si>
  <si>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</si>
  <si>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</si>
  <si>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</si>
  <si>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</si>
  <si>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</si>
  <si>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</si>
  <si>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</si>
  <si>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</si>
  <si>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</si>
  <si>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</si>
  <si>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</si>
  <si>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</si>
  <si>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</si>
  <si>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</si>
  <si>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</si>
  <si>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</si>
  <si>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</si>
  <si>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</si>
  <si>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</si>
  <si>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</si>
  <si>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</si>
  <si>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</si>
  <si>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</si>
  <si>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</si>
  <si>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</si>
  <si>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</si>
  <si>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</si>
  <si>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</si>
  <si>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</si>
  <si>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</si>
  <si>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</si>
  <si>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</si>
  <si>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</si>
  <si>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</si>
  <si>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</si>
  <si>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</si>
  <si>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</si>
  <si>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</si>
  <si>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</si>
  <si>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</si>
  <si>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</si>
  <si>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</si>
  <si>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</si>
  <si>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</si>
  <si>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</si>
  <si>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</si>
  <si>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</si>
  <si>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</si>
  <si>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</si>
  <si>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</si>
  <si>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</si>
  <si>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</si>
  <si>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</si>
  <si>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</si>
  <si>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</si>
  <si>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</si>
  <si>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</si>
  <si>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</si>
  <si>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</si>
  <si>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</si>
  <si>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</si>
  <si>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</si>
  <si>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</si>
  <si>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</si>
  <si>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</si>
  <si>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</si>
  <si>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</si>
  <si>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</si>
  <si>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</si>
  <si>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</si>
  <si>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</si>
  <si>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</si>
  <si>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</si>
  <si>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</si>
  <si>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</si>
  <si>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</si>
  <si>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</si>
  <si>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</si>
  <si>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</si>
  <si>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</si>
  <si>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</si>
  <si>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</si>
  <si>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</si>
  <si>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</si>
  <si>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</si>
  <si>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</si>
  <si>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</si>
  <si>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</si>
  <si>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</si>
  <si>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</si>
  <si>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</si>
  <si>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</si>
  <si>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</si>
  <si>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</si>
  <si>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</si>
  <si>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</si>
  <si>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</si>
  <si>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</si>
  <si>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</si>
  <si>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</si>
  <si>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</si>
  <si>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</si>
  <si>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</si>
  <si>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</si>
  <si>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</si>
  <si>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</si>
  <si>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</si>
  <si>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</si>
  <si>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</si>
  <si>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</si>
  <si>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</si>
  <si>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</si>
  <si>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</si>
  <si>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</si>
  <si>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</si>
  <si>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</si>
  <si>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</si>
  <si>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</si>
  <si>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</si>
  <si>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</si>
  <si>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</si>
  <si>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</si>
  <si>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</si>
  <si>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</si>
  <si>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</si>
  <si>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</si>
  <si>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</si>
  <si>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</si>
  <si>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</si>
  <si>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</si>
  <si>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</si>
  <si>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</si>
  <si>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</si>
  <si>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</si>
  <si>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</si>
  <si>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</si>
  <si>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</si>
  <si>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</si>
  <si>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</si>
  <si>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</si>
  <si>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</si>
  <si>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</si>
  <si>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</si>
  <si>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</si>
  <si>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</si>
  <si>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</si>
  <si>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</si>
  <si>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</si>
  <si>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</si>
  <si>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</si>
  <si>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</si>
  <si>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</si>
  <si>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</si>
  <si>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</si>
  <si>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</si>
  <si>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</si>
  <si>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</si>
  <si>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</si>
  <si>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</si>
  <si>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</si>
  <si>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</si>
  <si>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</si>
  <si>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</si>
  <si>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</si>
  <si>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</si>
  <si>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</si>
  <si>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</si>
  <si>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</si>
  <si>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</si>
  <si>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</si>
  <si>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</si>
  <si>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</si>
  <si>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</si>
  <si>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</si>
  <si>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</si>
  <si>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</si>
  <si>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</si>
  <si>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</si>
  <si>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</si>
  <si>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</si>
  <si>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</si>
  <si>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</si>
  <si>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</si>
  <si>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</si>
  <si>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</si>
  <si>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</si>
  <si>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</si>
  <si>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</si>
  <si>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</si>
  <si>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</si>
  <si>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</si>
  <si>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</si>
  <si>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</si>
  <si>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</si>
  <si>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</si>
  <si>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</si>
  <si>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</si>
  <si>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</si>
  <si>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</si>
  <si>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</si>
  <si>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</si>
  <si>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</si>
  <si>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</si>
  <si>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</si>
  <si>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</si>
  <si>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</si>
  <si>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</si>
  <si>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</si>
  <si>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</si>
  <si>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</si>
  <si>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</si>
  <si>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</si>
  <si>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</si>
  <si>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</si>
  <si>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</si>
  <si>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</si>
  <si>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</si>
  <si>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</si>
  <si>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</si>
  <si>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</si>
  <si>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</si>
  <si>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</si>
  <si>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</si>
  <si>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</si>
  <si>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</si>
  <si>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</si>
  <si>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</si>
  <si>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</si>
  <si>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</si>
  <si>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</si>
  <si>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</si>
  <si>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</si>
  <si>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</si>
  <si>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</si>
  <si>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</si>
  <si>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</si>
  <si>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</si>
  <si>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</si>
  <si>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</si>
  <si>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</si>
  <si>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</si>
  <si>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</si>
  <si>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</si>
  <si>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</si>
  <si>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</si>
  <si>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</si>
  <si>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</si>
  <si>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</si>
  <si>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</si>
  <si>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</si>
  <si>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</si>
  <si>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</si>
  <si>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</si>
  <si>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</si>
  <si>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</si>
  <si>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</si>
  <si>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</si>
  <si>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</si>
  <si>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</si>
  <si>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</si>
  <si>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</si>
  <si>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</si>
  <si>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</si>
  <si>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</si>
  <si>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</si>
  <si>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</si>
  <si>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</si>
  <si>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</si>
  <si>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</si>
  <si>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</si>
  <si>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</si>
  <si>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</si>
  <si>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</si>
  <si>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</si>
  <si>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</si>
  <si>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</si>
  <si>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</si>
  <si>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</si>
  <si>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</si>
  <si>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</si>
  <si>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</si>
  <si>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</si>
  <si>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</si>
  <si>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</si>
  <si>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</si>
  <si>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</si>
  <si>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</si>
  <si>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</si>
  <si>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</si>
  <si>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</si>
  <si>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</si>
  <si>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</si>
  <si>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</si>
  <si>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</si>
  <si>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</si>
  <si>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</si>
  <si>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</si>
  <si>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</si>
  <si>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</si>
  <si>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</si>
  <si>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</si>
  <si>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</si>
  <si>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</si>
  <si>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</si>
  <si>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</si>
  <si>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</si>
  <si>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</si>
  <si>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</si>
  <si>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</si>
  <si>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</si>
  <si>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</si>
  <si>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</si>
  <si>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</si>
  <si>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</si>
  <si>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</si>
  <si>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</si>
  <si>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</si>
  <si>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</si>
  <si>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</si>
  <si>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</si>
  <si>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</si>
  <si>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</si>
  <si>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</si>
  <si>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</si>
  <si>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</si>
  <si>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</si>
  <si>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</si>
  <si>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</si>
  <si>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</si>
  <si>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</si>
  <si>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</si>
  <si>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</si>
  <si>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</si>
  <si>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</si>
  <si>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</si>
  <si>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</si>
  <si>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</si>
  <si>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</si>
  <si>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</si>
  <si>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</si>
  <si>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</si>
  <si>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</si>
  <si>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</si>
  <si>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</si>
  <si>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</si>
  <si>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</si>
  <si>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</si>
  <si>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</si>
  <si>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</si>
  <si>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</si>
  <si>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</si>
  <si>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</si>
  <si>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</si>
  <si>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</si>
  <si>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</si>
  <si>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</si>
  <si>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</si>
  <si>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</si>
  <si>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</si>
  <si>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</si>
  <si>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</si>
  <si>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</si>
  <si>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</si>
  <si>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</si>
  <si>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</si>
  <si>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</si>
  <si>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</si>
  <si>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</si>
  <si>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</si>
  <si>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</si>
  <si>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</si>
  <si>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</si>
  <si>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</si>
  <si>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</si>
  <si>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</si>
  <si>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</si>
  <si>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</si>
  <si>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</si>
  <si>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</si>
  <si>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</si>
  <si>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</si>
  <si>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</si>
  <si>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</si>
  <si>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</si>
  <si>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</si>
  <si>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</si>
  <si>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</si>
  <si>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</si>
  <si>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</si>
  <si>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</si>
  <si>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</si>
  <si>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</si>
  <si>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</si>
  <si>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</si>
  <si>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</si>
  <si>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</si>
  <si>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</si>
  <si>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</si>
  <si>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</si>
  <si>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</si>
  <si>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</si>
  <si>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</si>
  <si>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</si>
  <si>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</si>
  <si>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</si>
  <si>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</si>
  <si>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</si>
  <si>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</si>
  <si>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</si>
  <si>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</si>
  <si>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</si>
  <si>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</si>
  <si>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</si>
  <si>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</si>
  <si>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</si>
  <si>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</si>
  <si>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</si>
  <si>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</si>
  <si>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</si>
  <si>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</si>
  <si>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</si>
  <si>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</si>
  <si>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</si>
  <si>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</si>
  <si>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</si>
  <si>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</si>
  <si>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</si>
  <si>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</si>
  <si>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</si>
  <si>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</si>
  <si>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</si>
  <si>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</si>
  <si>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</si>
  <si>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</si>
  <si>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</si>
  <si>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</si>
  <si>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</si>
  <si>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</si>
  <si>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</si>
  <si>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</si>
  <si>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</si>
  <si>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</si>
  <si>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</si>
  <si>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</si>
  <si>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</si>
  <si>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</si>
  <si>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</si>
  <si>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</si>
  <si>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</si>
  <si>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</si>
  <si>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</si>
  <si>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</si>
  <si>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</si>
  <si>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</si>
  <si>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</si>
  <si>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</si>
  <si>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</si>
  <si>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</si>
  <si>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</si>
  <si>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</si>
  <si>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</si>
  <si>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</si>
  <si>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</si>
  <si>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</si>
  <si>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</si>
  <si>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</si>
  <si>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</si>
  <si>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</si>
  <si>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</si>
  <si>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</si>
  <si>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</si>
  <si>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</si>
  <si>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</si>
  <si>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</si>
  <si>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</si>
  <si>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</si>
  <si>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</si>
  <si>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</si>
  <si>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</si>
  <si>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</si>
  <si>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</si>
  <si>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</si>
  <si>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</si>
  <si>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</si>
  <si>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</si>
  <si>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</si>
  <si>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</si>
  <si>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</si>
  <si>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</si>
  <si>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</si>
  <si>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</si>
  <si>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</si>
  <si>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</si>
  <si>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</si>
  <si>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</si>
  <si>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</si>
  <si>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</si>
  <si>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</si>
  <si>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</si>
  <si>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</si>
  <si>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</si>
  <si>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</si>
  <si>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</si>
  <si>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</si>
  <si>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</si>
  <si>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</si>
  <si>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</si>
  <si>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</si>
  <si>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</si>
  <si>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</si>
  <si>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</si>
  <si>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</si>
  <si>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</si>
  <si>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</si>
  <si>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</si>
  <si>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</si>
  <si>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</si>
  <si>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</si>
  <si>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</si>
  <si>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</si>
  <si>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</si>
  <si>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</si>
  <si>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</si>
  <si>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</si>
  <si>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</si>
  <si>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</si>
  <si>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</si>
  <si>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</si>
  <si>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</si>
  <si>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</si>
  <si>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</si>
  <si>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</si>
  <si>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</si>
  <si>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</si>
  <si>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</si>
  <si>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</si>
  <si>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</si>
  <si>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</si>
  <si>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</si>
  <si>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</si>
  <si>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</si>
  <si>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</si>
  <si>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</si>
  <si>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</si>
  <si>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</si>
  <si>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</si>
  <si>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</si>
  <si>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</si>
  <si>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</si>
  <si>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</si>
  <si>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</si>
  <si>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</si>
  <si>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</si>
  <si>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</si>
  <si>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</si>
  <si>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</si>
  <si>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</si>
  <si>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</si>
  <si>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</si>
  <si>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</si>
  <si>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</si>
  <si>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</si>
  <si>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</si>
  <si>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</si>
  <si>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</si>
  <si>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</si>
  <si>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</si>
  <si>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</si>
  <si>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</si>
  <si>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</si>
  <si>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</si>
  <si>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</si>
  <si>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</si>
  <si>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</si>
  <si>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</si>
  <si>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</si>
  <si>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</si>
  <si>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</si>
  <si>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</si>
  <si>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</si>
  <si>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</si>
  <si>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</si>
  <si>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</si>
  <si>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</si>
  <si>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</si>
  <si>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</si>
  <si>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</si>
  <si>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</si>
  <si>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</si>
  <si>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</si>
  <si>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</si>
  <si>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</si>
  <si>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</si>
  <si>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</si>
  <si>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</si>
  <si>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</si>
  <si>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</si>
  <si>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</si>
  <si>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</si>
  <si>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</si>
  <si>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</si>
  <si>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</si>
  <si>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</si>
  <si>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</si>
  <si>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</si>
  <si>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</si>
  <si>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</si>
  <si>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</si>
  <si>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</si>
  <si>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</si>
  <si>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</si>
  <si>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</si>
  <si>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</si>
  <si>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</si>
  <si>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</si>
  <si>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</si>
  <si>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</si>
  <si>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</si>
  <si>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</si>
  <si>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</si>
  <si>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</si>
  <si>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</si>
  <si>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</si>
  <si>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</si>
  <si>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</si>
  <si>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</si>
  <si>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</si>
  <si>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</si>
  <si>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</si>
  <si>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</si>
  <si>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</si>
  <si>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</si>
  <si>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</si>
  <si>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</si>
  <si>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</si>
  <si>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</si>
  <si>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</si>
  <si>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</si>
  <si>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</si>
  <si>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</si>
  <si>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</si>
  <si>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</si>
  <si>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</si>
  <si>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</si>
  <si>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</si>
  <si>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</si>
  <si>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</si>
  <si>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</si>
  <si>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</si>
  <si>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</si>
  <si>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</si>
  <si>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</si>
  <si>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</si>
  <si>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</si>
  <si>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</si>
  <si>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</si>
  <si>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</si>
  <si>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</si>
  <si>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</si>
  <si>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</si>
  <si>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</si>
  <si>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</si>
  <si>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</si>
  <si>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</si>
  <si>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</si>
  <si>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</si>
  <si>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</si>
  <si>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</si>
  <si>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</si>
  <si>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</si>
  <si>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</si>
  <si>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</si>
  <si>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</si>
  <si>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</si>
  <si>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</si>
  <si>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</si>
  <si>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</si>
  <si>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</si>
  <si>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</si>
  <si>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</si>
  <si>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</si>
  <si>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</si>
  <si>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</si>
  <si>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</si>
  <si>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</si>
  <si>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</si>
  <si>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</si>
  <si>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</si>
  <si>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</si>
  <si>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</si>
  <si>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</si>
  <si>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</si>
  <si>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</si>
  <si>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</si>
  <si>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</si>
  <si>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</si>
  <si>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</si>
  <si>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</si>
  <si>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</si>
  <si>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</si>
  <si>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</si>
  <si>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</si>
  <si>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</si>
  <si>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</si>
  <si>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</si>
  <si>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</si>
  <si>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</si>
  <si>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</si>
  <si>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</si>
  <si>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</si>
  <si>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</si>
  <si>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</si>
  <si>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</si>
  <si>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</si>
  <si>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</si>
  <si>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</si>
  <si>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</si>
  <si>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</si>
  <si>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</si>
  <si>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</si>
  <si>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</si>
  <si>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</si>
  <si>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</si>
  <si>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</si>
  <si>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</si>
  <si>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</si>
  <si>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</si>
  <si>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</si>
  <si>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</si>
  <si>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</si>
  <si>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</si>
  <si>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</si>
  <si>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</si>
  <si>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</si>
  <si>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</si>
  <si>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</si>
  <si>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</si>
  <si>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</si>
  <si>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</si>
  <si>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</si>
  <si>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</si>
  <si>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</si>
  <si>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</si>
  <si>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</si>
  <si>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</si>
  <si>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</si>
  <si>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</si>
  <si>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</si>
  <si>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</si>
  <si>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</si>
  <si>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</si>
  <si>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</si>
  <si>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</si>
  <si>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</si>
  <si>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</si>
  <si>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</si>
  <si>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</si>
  <si>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</si>
  <si>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</si>
  <si>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</si>
  <si>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</si>
  <si>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</si>
  <si>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</si>
  <si>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</si>
  <si>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</si>
  <si>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</si>
  <si>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</si>
  <si>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</si>
  <si>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</si>
  <si>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</si>
  <si>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</si>
  <si>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</si>
  <si>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</si>
  <si>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</si>
  <si>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</si>
  <si>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</si>
  <si>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</si>
  <si>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</si>
  <si>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</si>
  <si>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</si>
  <si>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</si>
  <si>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</si>
  <si>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</si>
  <si>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</si>
  <si>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</si>
  <si>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</si>
  <si>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</si>
  <si>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</si>
  <si>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</si>
  <si>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</si>
  <si>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</si>
  <si>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</si>
  <si>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</si>
  <si>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</si>
  <si>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</si>
  <si>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</si>
  <si>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</si>
  <si>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</si>
  <si>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</si>
  <si>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</si>
  <si>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</si>
  <si>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</si>
  <si>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</si>
  <si>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</si>
  <si>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</si>
  <si>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</si>
  <si>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</si>
  <si>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</si>
  <si>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</si>
  <si>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</si>
  <si>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</si>
  <si>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</si>
  <si>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</si>
  <si>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</si>
  <si>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</si>
  <si>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</si>
  <si>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</si>
  <si>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</si>
  <si>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</si>
  <si>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</si>
  <si>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</si>
  <si>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</si>
  <si>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</si>
  <si>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</si>
  <si>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</si>
  <si>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</si>
  <si>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</si>
  <si>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</si>
  <si>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</si>
  <si>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</si>
  <si>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</si>
  <si>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</si>
  <si>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</si>
  <si>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</si>
  <si>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</si>
  <si>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</si>
  <si>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</si>
  <si>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</si>
  <si>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</si>
  <si>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</si>
  <si>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</si>
  <si>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</si>
  <si>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</si>
  <si>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</si>
  <si>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</si>
  <si>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</si>
  <si>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</si>
  <si>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</si>
  <si>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</si>
  <si>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</si>
  <si>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</si>
  <si>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</si>
  <si>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</si>
  <si>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</si>
  <si>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</si>
  <si>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</si>
  <si>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</si>
  <si>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</si>
  <si>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</si>
  <si>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</si>
  <si>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</si>
  <si>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</si>
  <si>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</si>
  <si>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</si>
  <si>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</si>
  <si>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</si>
  <si>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</si>
  <si>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</si>
  <si>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</si>
  <si>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</si>
  <si>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</si>
  <si>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</si>
  <si>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</si>
  <si>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</si>
  <si>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</si>
  <si>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</si>
  <si>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</si>
  <si>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</si>
  <si>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</si>
  <si>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</si>
  <si>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</si>
  <si>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</si>
  <si>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</si>
  <si>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</si>
  <si>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</si>
  <si>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</si>
  <si>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</si>
  <si>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</si>
  <si>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</si>
  <si>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</si>
  <si>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</si>
  <si>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</si>
  <si>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</si>
  <si>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</si>
  <si>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</si>
  <si>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</si>
  <si>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</si>
  <si>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</si>
  <si>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</si>
  <si>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</si>
  <si>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</si>
  <si>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</si>
  <si>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</si>
  <si>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</si>
  <si>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</si>
  <si>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</si>
  <si>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</si>
  <si>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</si>
  <si>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</si>
  <si>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</si>
  <si>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</si>
  <si>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</si>
  <si>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</si>
  <si>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</si>
  <si>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</si>
  <si>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</si>
  <si>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</si>
  <si>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</si>
  <si>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</si>
  <si>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</si>
  <si>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</si>
  <si>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</si>
  <si>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</si>
  <si>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</si>
  <si>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</si>
  <si>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</si>
  <si>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</si>
  <si>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</si>
  <si>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</si>
  <si>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</si>
  <si>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</si>
  <si>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</si>
  <si>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</si>
  <si>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</si>
  <si>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</si>
  <si>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</si>
  <si>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</si>
  <si>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</si>
  <si>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</si>
  <si>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</si>
  <si>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</si>
  <si>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</si>
  <si>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</si>
  <si>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</si>
  <si>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</si>
  <si>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</si>
  <si>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</si>
  <si>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</si>
  <si>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</si>
  <si>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</si>
  <si>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</si>
  <si>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</si>
  <si>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</si>
  <si>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</si>
  <si>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</si>
  <si>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</si>
  <si>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</si>
  <si>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</si>
  <si>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</si>
  <si>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</si>
  <si>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</si>
  <si>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</si>
  <si>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</si>
  <si>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</si>
  <si>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</si>
  <si>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</si>
  <si>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</si>
  <si>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</si>
  <si>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</si>
  <si>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</si>
  <si>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</si>
  <si>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</si>
  <si>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</si>
  <si>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</si>
  <si>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</si>
  <si>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</si>
  <si>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</si>
  <si>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</si>
  <si>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</si>
  <si>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</si>
  <si>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</si>
  <si>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</si>
  <si>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</si>
  <si>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</si>
  <si>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</si>
  <si>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</si>
  <si>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</si>
  <si>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</si>
  <si>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</si>
  <si>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</si>
  <si>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</si>
  <si>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</si>
  <si>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</si>
  <si>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</si>
  <si>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</si>
  <si>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</si>
  <si>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</si>
  <si>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</si>
  <si>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</si>
  <si>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</si>
  <si>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</si>
  <si>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</si>
  <si>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</si>
  <si>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</si>
  <si>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</si>
  <si>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</si>
  <si>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</si>
  <si>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</si>
  <si>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</si>
  <si>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</si>
  <si>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</si>
  <si>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</si>
  <si>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</si>
  <si>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</si>
  <si>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</si>
  <si>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</si>
  <si>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</si>
  <si>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</si>
  <si>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</si>
  <si>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</si>
  <si>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</si>
  <si>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</si>
  <si>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</si>
  <si>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</si>
  <si>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</si>
  <si>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</si>
  <si>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</si>
  <si>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</si>
  <si>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</si>
  <si>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</si>
  <si>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</si>
  <si>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</si>
  <si>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</si>
  <si>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</si>
  <si>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</si>
  <si>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</si>
  <si>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</si>
  <si>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</si>
  <si>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</si>
  <si>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</si>
  <si>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</si>
  <si>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</si>
  <si>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</si>
  <si>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</si>
  <si>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</si>
  <si>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</si>
  <si>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</si>
  <si>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</si>
  <si>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</si>
  <si>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</si>
  <si>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</si>
  <si>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</si>
  <si>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</si>
  <si>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</si>
  <si>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</si>
  <si>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</si>
  <si>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</si>
  <si>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</si>
  <si>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</si>
  <si>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</si>
  <si>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</si>
  <si>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</si>
  <si>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</si>
  <si>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</si>
  <si>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</si>
  <si>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</si>
  <si>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</si>
  <si>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</si>
  <si>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</si>
  <si>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</si>
  <si>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</si>
  <si>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</si>
  <si>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</si>
  <si>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</si>
  <si>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</si>
  <si>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</si>
  <si>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</si>
  <si>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</si>
  <si>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</si>
  <si>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</si>
  <si>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</si>
  <si>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</si>
  <si>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</si>
  <si>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</si>
  <si>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</si>
  <si>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</si>
  <si>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</si>
  <si>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</si>
  <si>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</si>
  <si>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</si>
  <si>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</si>
  <si>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</si>
  <si>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</si>
  <si>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</si>
  <si>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</si>
  <si>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</si>
  <si>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</si>
  <si>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</si>
  <si>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</si>
  <si>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</si>
  <si>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</si>
  <si>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</si>
  <si>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</si>
  <si>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</si>
  <si>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</si>
  <si>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</si>
  <si>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</si>
  <si>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</si>
  <si>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</si>
  <si>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</si>
  <si>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</si>
  <si>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</si>
  <si>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</si>
  <si>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</si>
  <si>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</si>
  <si>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</si>
  <si>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</si>
  <si>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</si>
  <si>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</si>
  <si>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</si>
  <si>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</si>
  <si>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</si>
  <si>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</si>
  <si>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</si>
  <si>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</si>
  <si>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</si>
  <si>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</si>
  <si>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</si>
  <si>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</si>
  <si>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</si>
  <si>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</si>
  <si>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</si>
  <si>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</si>
  <si>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</si>
  <si>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</si>
  <si>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</si>
  <si>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</si>
  <si>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</si>
  <si>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</si>
  <si>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</si>
  <si>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</si>
  <si>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</si>
  <si>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</si>
  <si>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</si>
  <si>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</si>
  <si>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</si>
  <si>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</si>
  <si>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</si>
  <si>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</si>
  <si>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</si>
  <si>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</si>
  <si>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</si>
  <si>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</si>
  <si>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</si>
  <si>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</si>
  <si>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</si>
  <si>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</si>
  <si>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</si>
  <si>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</si>
  <si>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</si>
  <si>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</si>
  <si>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</si>
  <si>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</si>
  <si>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</si>
  <si>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</si>
  <si>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</si>
  <si>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</si>
  <si>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</si>
  <si>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</si>
  <si>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</si>
  <si>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</si>
  <si>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</si>
  <si>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</si>
  <si>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</si>
  <si>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</si>
  <si>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</si>
  <si>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</si>
  <si>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</si>
  <si>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</si>
  <si>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</si>
  <si>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</si>
  <si>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</si>
  <si>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</si>
  <si>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</si>
  <si>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</si>
  <si>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</si>
  <si>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</si>
  <si>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</si>
  <si>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</si>
  <si>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</si>
  <si>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</si>
  <si>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</si>
  <si>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</si>
  <si>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</si>
  <si>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</si>
  <si>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</si>
  <si>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</si>
  <si>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</si>
  <si>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</si>
  <si>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</si>
  <si>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</si>
  <si>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</si>
  <si>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</si>
  <si>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</si>
  <si>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</si>
  <si>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</si>
  <si>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</si>
  <si>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</si>
  <si>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</si>
  <si>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</si>
  <si>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</si>
  <si>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</si>
  <si>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</si>
  <si>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</si>
  <si>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</si>
  <si>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</si>
  <si>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</si>
  <si>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</si>
  <si>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</si>
  <si>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</si>
  <si>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</si>
  <si>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</si>
  <si>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</si>
  <si>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</si>
  <si>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</si>
  <si>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</si>
  <si>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</si>
  <si>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</si>
  <si>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</si>
  <si>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</si>
  <si>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</si>
  <si>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</si>
  <si>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</si>
  <si>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</si>
  <si>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</si>
  <si>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</si>
  <si>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</si>
  <si>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</si>
  <si>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</si>
  <si>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</si>
  <si>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</si>
  <si>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</si>
  <si>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</si>
  <si>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</si>
  <si>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</si>
  <si>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</si>
  <si>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</si>
  <si>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</si>
  <si>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</si>
  <si>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</si>
  <si>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</si>
  <si>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</si>
  <si>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</si>
  <si>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</si>
  <si>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</si>
  <si>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</si>
  <si>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</si>
  <si>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</si>
  <si>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</si>
  <si>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</si>
  <si>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</si>
  <si>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</si>
  <si>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</si>
  <si>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</si>
  <si>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</si>
  <si>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</si>
  <si>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</si>
  <si>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</si>
  <si>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</si>
  <si>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</si>
  <si>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</si>
  <si>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</si>
  <si>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</si>
  <si>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</si>
  <si>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</si>
  <si>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</si>
  <si>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</si>
  <si>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</si>
  <si>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</si>
  <si>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</si>
  <si>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</si>
  <si>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</si>
  <si>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</si>
  <si>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</si>
  <si>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</si>
  <si>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</si>
  <si>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</si>
  <si>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</si>
  <si>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</si>
  <si>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</si>
  <si>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</si>
  <si>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</si>
  <si>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</si>
  <si>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</si>
  <si>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</si>
  <si>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</si>
  <si>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</si>
  <si>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</si>
  <si>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</si>
  <si>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</si>
  <si>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</si>
  <si>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</si>
  <si>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</si>
  <si>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</si>
  <si>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</si>
  <si>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</si>
  <si>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</si>
  <si>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</si>
  <si>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</si>
  <si>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</si>
  <si>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</si>
  <si>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</si>
  <si>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</si>
  <si>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</si>
  <si>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</si>
  <si>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</si>
  <si>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</si>
  <si>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</si>
  <si>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</si>
  <si>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</si>
  <si>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</si>
  <si>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</si>
  <si>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</si>
  <si>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</si>
  <si>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</si>
  <si>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</si>
  <si>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</si>
  <si>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</si>
  <si>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</si>
  <si>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</si>
  <si>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</si>
  <si>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</si>
  <si>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</si>
  <si>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</si>
  <si>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</si>
  <si>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</si>
  <si>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</si>
  <si>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</si>
  <si>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</si>
  <si>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</si>
  <si>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</si>
  <si>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</si>
  <si>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</si>
  <si>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</si>
  <si>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</si>
  <si>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</si>
  <si>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</si>
  <si>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</si>
  <si>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</si>
  <si>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</si>
  <si>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</si>
  <si>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</si>
  <si>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</si>
  <si>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</si>
  <si>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</si>
  <si>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</si>
  <si>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</si>
  <si>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</si>
  <si>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</si>
  <si>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</si>
  <si>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</si>
  <si>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</si>
  <si>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</si>
  <si>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</si>
  <si>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</si>
  <si>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</si>
  <si>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</si>
  <si>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</si>
  <si>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</si>
  <si>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</si>
  <si>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</si>
  <si>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</si>
  <si>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</si>
  <si>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</si>
  <si>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</si>
  <si>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</si>
  <si>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</si>
  <si>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</si>
  <si>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</si>
  <si>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</si>
  <si>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</si>
  <si>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</si>
  <si>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</si>
  <si>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</si>
  <si>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</si>
  <si>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</si>
  <si>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</si>
  <si>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</si>
  <si>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</si>
  <si>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</si>
  <si>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</si>
  <si>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</si>
  <si>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</si>
  <si>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</si>
  <si>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</si>
  <si>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</si>
  <si>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</si>
  <si>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</si>
  <si>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</si>
  <si>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</si>
  <si>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</si>
  <si>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</si>
  <si>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</si>
  <si>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</si>
  <si>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</si>
  <si>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</si>
  <si>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</si>
  <si>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</si>
  <si>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</si>
  <si>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</si>
  <si>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</si>
  <si>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</si>
  <si>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</si>
  <si>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</si>
  <si>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</si>
  <si>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</si>
  <si>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</si>
  <si>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</si>
  <si>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</si>
  <si>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</si>
  <si>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</si>
  <si>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</si>
  <si>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</si>
  <si>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</si>
  <si>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</si>
  <si>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</si>
  <si>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</si>
  <si>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</si>
  <si>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</si>
  <si>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</si>
  <si>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</si>
  <si>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</si>
  <si>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</si>
  <si>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</si>
  <si>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</si>
  <si>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</si>
  <si>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</si>
  <si>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</si>
  <si>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</si>
  <si>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</si>
  <si>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</si>
  <si>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</si>
  <si>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</si>
  <si>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</si>
  <si>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</si>
  <si>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</si>
  <si>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</si>
  <si>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</si>
  <si>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</si>
  <si>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</si>
  <si>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</si>
  <si>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</si>
  <si>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</si>
  <si>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</si>
  <si>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</si>
  <si>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</si>
  <si>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</si>
  <si>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</si>
  <si>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</si>
  <si>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</si>
  <si>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</si>
  <si>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</si>
  <si>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</si>
  <si>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</si>
  <si>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</si>
  <si>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</si>
  <si>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</si>
  <si>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</si>
  <si>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</si>
  <si>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</si>
  <si>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</si>
  <si>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</si>
  <si>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</si>
  <si>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</si>
  <si>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</si>
  <si>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</si>
  <si>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</si>
  <si>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</si>
  <si>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</si>
  <si>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</si>
  <si>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</si>
  <si>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</si>
  <si>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</si>
  <si>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</si>
  <si>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</si>
  <si>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</si>
  <si>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</si>
  <si>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</si>
  <si>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</si>
  <si>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</si>
  <si>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</si>
  <si>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</si>
  <si>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</si>
  <si>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</si>
  <si>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</si>
  <si>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</si>
  <si>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</si>
  <si>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</si>
  <si>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</si>
  <si>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</si>
  <si>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</si>
  <si>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</si>
  <si>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</si>
  <si>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</si>
  <si>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</si>
  <si>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</si>
  <si>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</si>
  <si>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</si>
  <si>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</si>
  <si>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</si>
  <si>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</si>
  <si>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</si>
  <si>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</si>
  <si>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</si>
  <si>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</si>
  <si>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</si>
  <si>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</si>
  <si>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</si>
  <si>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</si>
  <si>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</si>
  <si>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</si>
  <si>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</si>
  <si>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</si>
  <si>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</si>
  <si>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</si>
  <si>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</si>
  <si>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</si>
  <si>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</si>
  <si>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</si>
  <si>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</si>
  <si>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</si>
  <si>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</si>
  <si>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</si>
  <si>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</si>
  <si>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</si>
  <si>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</si>
  <si>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</si>
  <si>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</si>
  <si>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</si>
  <si>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</si>
  <si>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</si>
  <si>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</si>
  <si>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</si>
  <si>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</si>
  <si>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</si>
  <si>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</si>
  <si>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</si>
  <si>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</si>
  <si>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</si>
  <si>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</si>
  <si>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</si>
  <si>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</si>
  <si>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</si>
  <si>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</si>
  <si>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</si>
  <si>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</si>
  <si>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</si>
  <si>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</si>
  <si>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</si>
  <si>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</si>
  <si>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</si>
  <si>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</si>
  <si>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</si>
  <si>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</si>
  <si>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</si>
  <si>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</si>
  <si>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</si>
  <si>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</si>
  <si>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</si>
  <si>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</si>
  <si>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</si>
  <si>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</si>
  <si>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</si>
  <si>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</si>
  <si>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</si>
  <si>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</si>
  <si>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</si>
  <si>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</si>
  <si>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</si>
  <si>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</si>
  <si>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</si>
  <si>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</si>
  <si>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</si>
  <si>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</si>
  <si>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</si>
  <si>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</si>
  <si>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</si>
  <si>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</si>
  <si>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</si>
  <si>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</si>
  <si>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</si>
  <si>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</si>
  <si>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</si>
  <si>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</si>
  <si>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</si>
  <si>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</si>
  <si>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</si>
  <si>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</si>
  <si>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</si>
  <si>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</si>
  <si>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</si>
  <si>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</si>
  <si>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</si>
  <si>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</si>
  <si>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</si>
  <si>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</si>
  <si>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</si>
  <si>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</si>
  <si>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</si>
  <si>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</si>
  <si>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</si>
  <si>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</si>
  <si>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</si>
  <si>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</si>
  <si>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</si>
  <si>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</si>
  <si>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</si>
  <si>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</si>
  <si>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</si>
  <si>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</si>
  <si>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</si>
  <si>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</si>
  <si>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</si>
  <si>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</si>
  <si>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</si>
  <si>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</si>
  <si>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</si>
  <si>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</si>
  <si>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</si>
  <si>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</si>
  <si>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</si>
  <si>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</si>
  <si>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</si>
  <si>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</si>
  <si>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</si>
  <si>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</si>
  <si>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</si>
  <si>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</si>
  <si>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</si>
  <si>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</si>
  <si>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</si>
  <si>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</si>
  <si>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</si>
  <si>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</si>
  <si>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</si>
  <si>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</si>
  <si>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</si>
  <si>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</si>
  <si>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</si>
  <si>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</si>
  <si>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</si>
  <si>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</si>
  <si>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</si>
  <si>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</si>
  <si>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</si>
  <si>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</si>
  <si>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</si>
  <si>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</si>
  <si>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</si>
  <si>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</si>
  <si>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</si>
  <si>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</si>
  <si>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</si>
  <si>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</si>
  <si>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</si>
  <si>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</si>
  <si>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</si>
  <si>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</si>
  <si>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</si>
  <si>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</si>
  <si>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</si>
  <si>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</si>
  <si>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</si>
  <si>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</si>
  <si>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</si>
  <si>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</si>
  <si>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</si>
  <si>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</si>
  <si>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</si>
  <si>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</si>
  <si>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</si>
  <si>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</si>
  <si>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</si>
  <si>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</si>
  <si>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</si>
  <si>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</si>
  <si>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</si>
  <si>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</si>
  <si>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</si>
  <si>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</si>
  <si>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</si>
  <si>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</si>
  <si>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</si>
  <si>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</si>
  <si>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</si>
  <si>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</si>
  <si>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</si>
  <si>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</si>
  <si>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</si>
  <si>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</si>
  <si>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</si>
  <si>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</si>
  <si>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</si>
  <si>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</si>
  <si>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</si>
  <si>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</si>
  <si>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</si>
  <si>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</si>
  <si>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</si>
  <si>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</si>
  <si>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</si>
  <si>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</si>
  <si>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</si>
  <si>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</si>
  <si>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</si>
  <si>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</si>
  <si>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</si>
  <si>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</si>
  <si>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</si>
  <si>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</si>
  <si>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</si>
  <si>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</si>
  <si>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</si>
  <si>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</si>
  <si>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</si>
  <si>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</si>
  <si>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</si>
  <si>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</si>
  <si>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</si>
  <si>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</si>
  <si>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</si>
  <si>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</si>
  <si>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</si>
  <si>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</si>
  <si>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</si>
  <si>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</si>
  <si>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</si>
  <si>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</si>
  <si>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</si>
  <si>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</si>
  <si>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</si>
  <si>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</si>
  <si>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</si>
  <si>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</si>
  <si>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</si>
  <si>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</si>
  <si>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</si>
  <si>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</si>
  <si>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</si>
  <si>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</si>
  <si>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</si>
  <si>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</si>
  <si>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</si>
  <si>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</si>
  <si>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</si>
  <si>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</si>
  <si>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</si>
  <si>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</si>
  <si>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</si>
  <si>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</si>
  <si>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</si>
  <si>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</si>
  <si>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</si>
  <si>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</si>
  <si>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</si>
  <si>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</si>
  <si>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</si>
  <si>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</si>
  <si>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</si>
  <si>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</si>
  <si>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</si>
  <si>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</si>
  <si>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</si>
  <si>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</si>
  <si>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</si>
  <si>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</si>
  <si>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</si>
  <si>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</si>
  <si>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</si>
  <si>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</si>
  <si>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</si>
  <si>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</si>
  <si>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</si>
  <si>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</si>
  <si>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</si>
  <si>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</si>
  <si>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</si>
  <si>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</si>
  <si>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</si>
  <si>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</si>
  <si>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</si>
  <si>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</si>
  <si>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</si>
  <si>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</si>
  <si>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</si>
  <si>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</si>
  <si>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</si>
  <si>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</si>
  <si>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</si>
  <si>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</si>
  <si>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</si>
  <si>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</si>
  <si>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</si>
  <si>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</si>
  <si>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</si>
  <si>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</si>
  <si>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</si>
  <si>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</si>
  <si>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</si>
  <si>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</si>
  <si>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</si>
  <si>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</si>
  <si>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</si>
  <si>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</si>
  <si>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</si>
  <si>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</si>
  <si>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</si>
  <si>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</si>
  <si>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</si>
  <si>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</si>
  <si>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</si>
  <si>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</si>
  <si>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</si>
  <si>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</si>
  <si>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</si>
  <si>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</si>
  <si>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</si>
  <si>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</si>
  <si>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</si>
  <si>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</si>
  <si>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</si>
  <si>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</si>
  <si>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</si>
  <si>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</si>
  <si>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</si>
  <si>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</si>
  <si>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</si>
  <si>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</si>
  <si>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</si>
  <si>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</si>
  <si>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</si>
  <si>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</si>
  <si>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</si>
  <si>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</si>
  <si>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</si>
  <si>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</si>
  <si>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</si>
  <si>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</si>
  <si>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</si>
  <si>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</si>
  <si>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</si>
  <si>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</si>
  <si>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</si>
  <si>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</si>
  <si>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</si>
  <si>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</si>
  <si>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</si>
  <si>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</si>
  <si>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</si>
  <si>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</si>
  <si>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</si>
  <si>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</si>
  <si>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</si>
  <si>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</si>
  <si>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</si>
  <si>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</si>
  <si>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</si>
  <si>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</si>
  <si>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</si>
  <si>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</si>
  <si>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</si>
  <si>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</si>
  <si>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</si>
  <si>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</si>
  <si>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</si>
  <si>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</si>
  <si>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</si>
  <si>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</si>
  <si>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</si>
  <si>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</si>
  <si>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</si>
  <si>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</si>
  <si>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</si>
  <si>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</si>
  <si>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</si>
  <si>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</si>
  <si>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</si>
  <si>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</si>
  <si>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</si>
  <si>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</si>
  <si>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</si>
  <si>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</si>
  <si>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</si>
  <si>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</si>
  <si>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</si>
  <si>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</si>
  <si>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</si>
  <si>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</si>
  <si>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</si>
  <si>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</si>
  <si>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</si>
  <si>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</si>
  <si>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</si>
  <si>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</si>
  <si>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</si>
  <si>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</si>
  <si>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</si>
  <si>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</si>
  <si>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</si>
  <si>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</si>
  <si>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</si>
  <si>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</si>
  <si>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</si>
  <si>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</si>
  <si>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</si>
  <si>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</si>
  <si>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</si>
  <si>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</si>
  <si>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</si>
  <si>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</si>
  <si>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</si>
  <si>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</si>
  <si>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</si>
  <si>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</si>
  <si>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</si>
  <si>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</si>
  <si>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</si>
  <si>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</si>
  <si>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</si>
  <si>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</si>
  <si>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</si>
  <si>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</si>
  <si>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</si>
  <si>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</si>
  <si>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</si>
  <si>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</si>
  <si>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</si>
  <si>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</si>
  <si>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</si>
  <si>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</si>
  <si>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</si>
  <si>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</si>
  <si>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</si>
  <si>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</si>
  <si>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</si>
  <si>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</si>
  <si>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</si>
  <si>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</si>
  <si>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</si>
  <si>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</si>
  <si>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</si>
  <si>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</si>
  <si>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</si>
  <si>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</si>
  <si>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</si>
  <si>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</si>
  <si>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</si>
  <si>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</si>
  <si>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</si>
  <si>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</si>
  <si>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</si>
  <si>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</si>
  <si>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</si>
  <si>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</si>
  <si>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</si>
  <si>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</si>
  <si>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</si>
  <si>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</si>
  <si>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</si>
  <si>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</si>
  <si>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</si>
  <si>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</si>
  <si>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</si>
  <si>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</si>
  <si>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</si>
  <si>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</si>
  <si>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</si>
  <si>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</si>
  <si>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</si>
  <si>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</si>
  <si>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</si>
  <si>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</si>
  <si>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</si>
  <si>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</si>
  <si>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</si>
  <si>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</si>
  <si>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</si>
  <si>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</si>
  <si>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</si>
  <si>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</si>
  <si>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</si>
  <si>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</si>
  <si>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</si>
  <si>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</si>
  <si>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</si>
  <si>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</si>
  <si>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</si>
  <si>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</si>
  <si>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</si>
  <si>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</si>
  <si>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</si>
  <si>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</si>
  <si>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</si>
  <si>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</si>
  <si>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</si>
  <si>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</si>
  <si>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</si>
  <si>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</si>
  <si>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</si>
  <si>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</si>
  <si>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</si>
  <si>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</si>
  <si>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</si>
  <si>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</si>
  <si>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</si>
  <si>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</si>
  <si>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</si>
  <si>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</si>
  <si>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</si>
  <si>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</si>
  <si>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</si>
  <si>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</si>
  <si>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</si>
  <si>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</si>
  <si>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</si>
  <si>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</si>
  <si>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</si>
  <si>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</si>
  <si>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</si>
  <si>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</si>
  <si>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</si>
  <si>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</si>
  <si>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</si>
  <si>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</si>
  <si>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</si>
  <si>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</si>
  <si>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</si>
  <si>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</si>
  <si>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</si>
  <si>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</si>
  <si>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</si>
  <si>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</si>
  <si>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</si>
  <si>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</si>
  <si>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</si>
  <si>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</si>
  <si>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</si>
  <si>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</si>
  <si>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</si>
  <si>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</si>
  <si>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</si>
  <si>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</si>
  <si>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</si>
  <si>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</si>
  <si>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</si>
  <si>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</si>
  <si>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</si>
  <si>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</si>
  <si>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</si>
  <si>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</si>
  <si>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</si>
  <si>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</si>
  <si>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</si>
  <si>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</si>
  <si>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</si>
  <si>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</si>
  <si>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</si>
  <si>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</si>
  <si>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</si>
  <si>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</si>
  <si>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</si>
  <si>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</si>
  <si>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</si>
  <si>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</si>
  <si>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</si>
  <si>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</si>
  <si>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</si>
  <si>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</si>
  <si>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</si>
  <si>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</si>
  <si>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</si>
  <si>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</si>
  <si>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</si>
  <si>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</si>
  <si>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</si>
  <si>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</si>
  <si>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</si>
  <si>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</si>
  <si>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</si>
  <si>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</si>
  <si>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</si>
  <si>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</si>
  <si>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</si>
  <si>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</si>
  <si>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</si>
  <si>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</si>
  <si>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</si>
  <si>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</si>
  <si>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</si>
  <si>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</si>
  <si>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</si>
  <si>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</si>
  <si>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</si>
  <si>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</si>
  <si>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</si>
  <si>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</si>
  <si>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</si>
  <si>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</si>
  <si>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</si>
  <si>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</si>
  <si>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</si>
  <si>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</si>
  <si>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</si>
  <si>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</si>
  <si>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</si>
  <si>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</si>
  <si>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</si>
  <si>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</si>
  <si>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</si>
  <si>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</si>
  <si>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</si>
  <si>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</si>
  <si>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</si>
  <si>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</si>
  <si>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</si>
  <si>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</si>
  <si>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</si>
  <si>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</si>
  <si>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</si>
  <si>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</si>
  <si>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</si>
  <si>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</si>
  <si>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</si>
  <si>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</si>
  <si>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</si>
  <si>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</si>
  <si>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</si>
  <si>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</si>
  <si>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</si>
  <si>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</si>
  <si>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</si>
  <si>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</si>
  <si>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</si>
  <si>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</si>
  <si>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</si>
  <si>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</si>
  <si>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</si>
  <si>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</si>
  <si>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</si>
  <si>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</si>
  <si>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</si>
  <si>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</si>
  <si>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</si>
  <si>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</si>
  <si>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</si>
  <si>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</si>
  <si>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</si>
  <si>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</si>
  <si>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</si>
  <si>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</si>
  <si>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</si>
  <si>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</si>
  <si>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</si>
  <si>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</si>
  <si>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</si>
  <si>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</si>
  <si>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</si>
  <si>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</si>
  <si>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</si>
  <si>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</si>
  <si>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</si>
  <si>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</si>
  <si>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</si>
  <si>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</si>
  <si>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</si>
  <si>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</si>
  <si>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</si>
  <si>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</si>
  <si>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</si>
  <si>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</si>
  <si>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</si>
  <si>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</si>
  <si>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</si>
  <si>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</si>
  <si>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</si>
  <si>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</si>
  <si>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</si>
  <si>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</si>
  <si>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</si>
  <si>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</si>
  <si>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</si>
  <si>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</si>
  <si>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</si>
  <si>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</si>
  <si>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</si>
  <si>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</si>
  <si>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</si>
  <si>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</si>
  <si>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</si>
  <si>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</si>
  <si>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</si>
  <si>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</si>
  <si>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</si>
  <si>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</si>
  <si>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</si>
  <si>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</si>
  <si>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</si>
  <si>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</si>
  <si>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</si>
  <si>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</si>
  <si>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</si>
  <si>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</si>
  <si>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</si>
  <si>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</si>
  <si>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</si>
  <si>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</si>
  <si>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</si>
  <si>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</si>
  <si>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</si>
  <si>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</si>
  <si>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</si>
  <si>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</si>
  <si>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</si>
  <si>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</si>
  <si>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</si>
  <si>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</si>
  <si>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</si>
  <si>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</si>
  <si>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</si>
  <si>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</si>
  <si>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</si>
  <si>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</si>
  <si>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</si>
  <si>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</si>
  <si>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</si>
  <si>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</si>
  <si>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</si>
  <si>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</si>
  <si>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</si>
  <si>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</si>
  <si>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</si>
  <si>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</si>
  <si>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</si>
  <si>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</si>
  <si>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</si>
  <si>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</si>
  <si>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</si>
  <si>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</si>
  <si>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</si>
  <si>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</si>
  <si>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</si>
  <si>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</si>
  <si>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</si>
  <si>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</si>
  <si>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</si>
  <si>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</si>
  <si>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</si>
  <si>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</si>
  <si>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</si>
  <si>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</si>
  <si>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</si>
  <si>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</si>
  <si>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</si>
  <si>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</si>
  <si>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</si>
  <si>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</si>
  <si>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</si>
  <si>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</si>
  <si>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</si>
  <si>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</si>
  <si>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</si>
  <si>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</si>
  <si>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</si>
  <si>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</si>
  <si>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</si>
  <si>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</si>
  <si>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</si>
  <si>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</si>
  <si>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</si>
  <si>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</si>
  <si>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</si>
  <si>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</si>
  <si>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</si>
  <si>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</si>
  <si>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</si>
  <si>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</si>
  <si>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</si>
  <si>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</si>
  <si>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</si>
  <si>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</si>
  <si>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</si>
  <si>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</si>
  <si>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</si>
  <si>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</si>
  <si>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</si>
  <si>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</si>
  <si>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</si>
  <si>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</si>
  <si>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</si>
  <si>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</si>
  <si>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</si>
  <si>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</si>
  <si>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</si>
  <si>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</si>
  <si>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</si>
  <si>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</si>
  <si>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</si>
  <si>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</si>
  <si>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</si>
  <si>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</si>
  <si>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</si>
  <si>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</si>
  <si>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</si>
  <si>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</si>
  <si>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</si>
  <si>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</si>
  <si>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</si>
  <si>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</si>
  <si>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</si>
  <si>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</si>
  <si>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</si>
  <si>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</si>
  <si>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</si>
  <si>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</si>
  <si>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</si>
  <si>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</si>
  <si>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</si>
  <si>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</si>
  <si>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</si>
  <si>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</si>
  <si>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</si>
  <si>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</si>
  <si>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</si>
  <si>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</si>
  <si>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</si>
  <si>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</si>
  <si>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</si>
  <si>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</si>
  <si>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</si>
  <si>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</si>
  <si>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</si>
  <si>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</si>
  <si>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</si>
  <si>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</si>
  <si>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</si>
  <si>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</si>
  <si>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</si>
  <si>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</si>
  <si>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</si>
  <si>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</si>
  <si>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</si>
  <si>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</si>
  <si>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</si>
  <si>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</si>
  <si>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</si>
  <si>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</si>
  <si>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</si>
  <si>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</si>
  <si>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</si>
  <si>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</si>
  <si>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</si>
  <si>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</si>
  <si>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</si>
  <si>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</si>
  <si>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</si>
  <si>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</si>
  <si>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</si>
  <si>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</si>
  <si>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</si>
  <si>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</si>
  <si>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</si>
  <si>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</si>
  <si>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</si>
  <si>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</si>
  <si>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</si>
  <si>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</si>
  <si>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</si>
  <si>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</si>
  <si>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</si>
  <si>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</si>
  <si>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</si>
  <si>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</si>
  <si>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</si>
  <si>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</si>
  <si>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</si>
  <si>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</si>
  <si>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</si>
  <si>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</si>
  <si>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</si>
  <si>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</si>
  <si>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</si>
  <si>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</si>
  <si>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</si>
  <si>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</si>
  <si>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</si>
  <si>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</si>
  <si>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</si>
  <si>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</si>
  <si>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</si>
  <si>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</si>
  <si>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</si>
  <si>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</si>
  <si>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</si>
  <si>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</si>
  <si>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</si>
  <si>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</si>
  <si>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</si>
  <si>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</si>
  <si>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</si>
  <si>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</si>
  <si>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</si>
  <si>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</si>
  <si>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</si>
  <si>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</si>
  <si>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</si>
  <si>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</si>
  <si>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</si>
  <si>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</si>
  <si>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</si>
  <si>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</si>
  <si>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</si>
  <si>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</si>
  <si>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</si>
  <si>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</si>
  <si>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</si>
  <si>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</si>
  <si>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</si>
  <si>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</si>
  <si>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</si>
  <si>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</si>
  <si>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</si>
  <si>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</si>
  <si>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</si>
  <si>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</si>
  <si>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</si>
  <si>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</si>
  <si>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</si>
  <si>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</si>
  <si>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</si>
  <si>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</si>
  <si>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</si>
  <si>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</si>
  <si>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</si>
  <si>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</si>
  <si>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</si>
  <si>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</si>
  <si>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</si>
  <si>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</si>
  <si>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</si>
  <si>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</si>
  <si>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</si>
  <si>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</si>
  <si>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</si>
  <si>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</si>
  <si>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</si>
  <si>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</si>
  <si>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</si>
  <si>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</si>
  <si>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</si>
  <si>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</si>
  <si>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</si>
  <si>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</si>
  <si>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</si>
  <si>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</si>
  <si>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</si>
  <si>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</si>
  <si>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</si>
  <si>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</si>
  <si>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</si>
  <si>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</si>
  <si>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</si>
  <si>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</si>
  <si>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</si>
  <si>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</si>
  <si>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</si>
  <si>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</si>
  <si>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</si>
  <si>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</si>
  <si>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</si>
  <si>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</si>
  <si>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</si>
  <si>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</si>
  <si>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</si>
  <si>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</si>
  <si>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</si>
  <si>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</si>
  <si>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</si>
  <si>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</si>
  <si>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</si>
  <si>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</si>
  <si>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</si>
  <si>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</si>
  <si>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</si>
  <si>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</si>
  <si>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</si>
  <si>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</si>
  <si>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</si>
  <si>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</si>
  <si>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</si>
  <si>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</si>
  <si>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</si>
  <si>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</si>
  <si>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</si>
  <si>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</si>
  <si>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</si>
  <si>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</si>
  <si>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</si>
  <si>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</si>
  <si>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</si>
  <si>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</si>
  <si>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</si>
  <si>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</si>
  <si>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</si>
  <si>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</si>
  <si>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</si>
  <si>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</si>
  <si>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</si>
  <si>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</si>
  <si>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</si>
  <si>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</si>
  <si>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</si>
  <si>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</si>
  <si>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</si>
  <si>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</si>
  <si>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</si>
  <si>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</si>
  <si>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</si>
  <si>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</si>
  <si>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</si>
  <si>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</si>
  <si>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</si>
  <si>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</si>
  <si>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</si>
  <si>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</si>
  <si>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</si>
  <si>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</si>
  <si>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</si>
  <si>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</si>
  <si>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</si>
  <si>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</si>
  <si>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</si>
  <si>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</si>
  <si>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</si>
  <si>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</si>
  <si>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</si>
  <si>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</si>
  <si>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</si>
  <si>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</si>
  <si>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</si>
  <si>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</si>
  <si>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</si>
  <si>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</si>
  <si>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</si>
  <si>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</si>
  <si>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</si>
  <si>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</si>
  <si>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</si>
  <si>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</si>
  <si>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</si>
  <si>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</si>
  <si>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</si>
  <si>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</si>
  <si>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</si>
  <si>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</si>
  <si>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</si>
  <si>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</si>
  <si>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</si>
  <si>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</si>
  <si>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</si>
  <si>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</si>
  <si>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</si>
  <si>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</si>
  <si>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</si>
  <si>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</si>
  <si>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</si>
  <si>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</si>
  <si>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</si>
  <si>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</si>
  <si>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</si>
  <si>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</si>
  <si>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</si>
  <si>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</si>
  <si>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</si>
  <si>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</si>
  <si>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</si>
  <si>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</si>
  <si>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</si>
  <si>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</si>
  <si>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</si>
  <si>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</si>
  <si>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</si>
  <si>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</si>
  <si>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</si>
  <si>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</si>
  <si>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</si>
  <si>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</si>
  <si>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</si>
  <si>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</si>
  <si>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</si>
  <si>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</si>
  <si>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</si>
  <si>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</si>
  <si>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</si>
  <si>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</si>
  <si>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</si>
  <si>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</si>
  <si>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</si>
  <si>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</si>
  <si>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</si>
  <si>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</si>
  <si>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</si>
  <si>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</si>
  <si>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</si>
  <si>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</si>
  <si>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</si>
  <si>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</si>
  <si>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</si>
  <si>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</si>
  <si>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</si>
  <si>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</si>
  <si>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</si>
  <si>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</si>
  <si>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</si>
  <si>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</si>
  <si>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</si>
  <si>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</si>
  <si>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</si>
  <si>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</si>
  <si>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</si>
  <si>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</si>
  <si>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</si>
  <si>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</si>
  <si>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</si>
  <si>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</si>
  <si>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</si>
  <si>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</si>
  <si>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</si>
  <si>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</si>
  <si>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</si>
  <si>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</si>
  <si>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</si>
  <si>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</si>
  <si>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</si>
  <si>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</si>
  <si>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</si>
  <si>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</si>
  <si>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</si>
  <si>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</si>
  <si>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</si>
  <si>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</si>
  <si>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</si>
  <si>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</si>
  <si>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</si>
  <si>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</si>
  <si>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</si>
  <si>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</si>
  <si>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</si>
  <si>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</si>
  <si>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</si>
  <si>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</si>
  <si>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</si>
  <si>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</si>
  <si>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</si>
  <si>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</si>
  <si>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</si>
  <si>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</si>
  <si>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</si>
  <si>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</si>
  <si>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</si>
  <si>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</si>
  <si>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</si>
  <si>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</si>
  <si>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</si>
  <si>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</si>
  <si>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</si>
  <si>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</si>
  <si>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</si>
  <si>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</si>
  <si>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</si>
  <si>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</si>
  <si>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</si>
  <si>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</si>
  <si>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</si>
  <si>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</si>
  <si>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</si>
  <si>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</si>
  <si>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</si>
  <si>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</si>
  <si>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</si>
  <si>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</si>
  <si>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</si>
  <si>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</si>
  <si>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</si>
  <si>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</si>
  <si>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</si>
  <si>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</si>
  <si>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</si>
  <si>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</si>
  <si>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</si>
  <si>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</si>
  <si>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</si>
  <si>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</si>
  <si>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</si>
  <si>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</si>
  <si>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</si>
  <si>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</si>
  <si>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</si>
  <si>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</si>
  <si>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</si>
  <si>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</si>
  <si>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</si>
  <si>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</si>
  <si>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</si>
  <si>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</si>
  <si>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</si>
  <si>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</si>
  <si>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</si>
  <si>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</si>
  <si>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</si>
  <si>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</si>
  <si>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</si>
  <si>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</si>
  <si>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</si>
  <si>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</si>
  <si>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</si>
  <si>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</si>
  <si>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</si>
  <si>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</si>
  <si>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</si>
  <si>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</si>
  <si>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</si>
  <si>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</si>
  <si>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</si>
  <si>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</si>
  <si>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</si>
  <si>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</si>
  <si>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</si>
  <si>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</si>
  <si>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</si>
  <si>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</si>
  <si>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</si>
  <si>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</si>
  <si>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</si>
  <si>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</si>
  <si>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</si>
  <si>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</si>
  <si>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</si>
  <si>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</si>
  <si>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</si>
  <si>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</si>
  <si>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</si>
  <si>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</si>
  <si>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</si>
  <si>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</si>
  <si>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</si>
  <si>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</si>
  <si>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</si>
  <si>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</si>
  <si>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</si>
  <si>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</si>
  <si>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</si>
  <si>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</si>
  <si>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</si>
  <si>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</si>
  <si>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</si>
  <si>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</si>
  <si>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</si>
  <si>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</si>
  <si>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</si>
  <si>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</si>
  <si>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</si>
  <si>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</si>
  <si>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</si>
  <si>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</si>
  <si>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</si>
  <si>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</si>
  <si>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</si>
  <si>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</si>
  <si>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</si>
  <si>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</si>
  <si>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</si>
  <si>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</si>
  <si>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</si>
  <si>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</si>
  <si>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</si>
  <si>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</si>
  <si>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</si>
  <si>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</si>
  <si>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</si>
  <si>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</si>
  <si>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</si>
  <si>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</si>
  <si>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</si>
  <si>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</si>
  <si>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</si>
  <si>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</si>
  <si>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</si>
  <si>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</si>
  <si>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</si>
  <si>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</si>
  <si>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</si>
  <si>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</si>
  <si>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</si>
  <si>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</si>
  <si>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</si>
  <si>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</si>
  <si>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</si>
  <si>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</si>
  <si>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</si>
  <si>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</si>
  <si>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</si>
  <si>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</si>
  <si>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</si>
  <si>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</si>
  <si>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</si>
  <si>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</si>
  <si>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</si>
  <si>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</si>
  <si>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</si>
  <si>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</si>
  <si>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</si>
  <si>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</si>
  <si>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</si>
  <si>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</si>
  <si>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</si>
  <si>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</si>
  <si>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</si>
  <si>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</si>
  <si>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</si>
  <si>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</si>
  <si>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</si>
  <si>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</si>
  <si>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</si>
  <si>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</si>
  <si>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</si>
  <si>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</si>
  <si>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</si>
  <si>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</si>
  <si>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</si>
  <si>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</si>
  <si>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</si>
  <si>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</si>
  <si>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</si>
  <si>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</si>
  <si>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</si>
  <si>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</si>
  <si>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</si>
  <si>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</si>
  <si>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</si>
  <si>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</si>
  <si>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</si>
  <si>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</si>
  <si>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</si>
  <si>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</si>
  <si>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</si>
  <si>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</si>
  <si>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</si>
  <si>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</si>
  <si>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</si>
  <si>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</si>
  <si>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</si>
  <si>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</si>
  <si>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</si>
  <si>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</si>
  <si>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</si>
  <si>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</si>
  <si>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</si>
  <si>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</si>
  <si>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</si>
  <si>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</si>
  <si>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</si>
  <si>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</si>
  <si>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</si>
  <si>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</si>
  <si>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</si>
  <si>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</si>
  <si>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</si>
  <si>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</si>
  <si>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</si>
  <si>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</si>
  <si>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</si>
  <si>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</si>
  <si>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</si>
  <si>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</si>
  <si>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</si>
  <si>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</si>
  <si>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</si>
  <si>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</si>
  <si>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</si>
  <si>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</si>
  <si>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</si>
  <si>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</si>
  <si>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</si>
  <si>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</si>
  <si>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</si>
  <si>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</si>
  <si>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</si>
  <si>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</si>
  <si>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</si>
  <si>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</si>
  <si>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</si>
  <si>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</si>
  <si>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</si>
  <si>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</si>
  <si>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</si>
  <si>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</si>
  <si>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</si>
  <si>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</si>
  <si>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</si>
  <si>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</si>
  <si>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</si>
  <si>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</si>
  <si>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</si>
  <si>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</si>
  <si>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</si>
  <si>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</si>
  <si>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</si>
  <si>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</si>
  <si>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</si>
  <si>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</si>
  <si>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</si>
  <si>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</si>
  <si>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</si>
  <si>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</si>
  <si>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</si>
  <si>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</si>
  <si>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</si>
  <si>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</si>
  <si>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</si>
  <si>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</si>
  <si>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</si>
  <si>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</si>
  <si>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</si>
  <si>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</si>
  <si>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</si>
  <si>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</si>
  <si>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</si>
  <si>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</si>
  <si>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</si>
  <si>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</si>
  <si>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</si>
  <si>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</si>
  <si>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</si>
  <si>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</si>
  <si>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</si>
  <si>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</si>
  <si>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</si>
  <si>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</si>
  <si>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</si>
  <si>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</si>
  <si>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</si>
  <si>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</si>
  <si>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</si>
  <si>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</si>
  <si>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</si>
  <si>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</si>
  <si>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</si>
  <si>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</si>
  <si>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</si>
  <si>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</si>
  <si>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</si>
  <si>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</si>
  <si>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</si>
  <si>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</si>
  <si>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</si>
  <si>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</si>
  <si>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</si>
  <si>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</si>
  <si>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</si>
  <si>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</si>
  <si>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</si>
  <si>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</si>
  <si>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</si>
  <si>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</si>
  <si>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</si>
  <si>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</si>
  <si>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</si>
  <si>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</si>
  <si>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</si>
  <si>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</si>
  <si>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</si>
  <si>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</si>
  <si>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</si>
  <si>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</si>
  <si>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</si>
  <si>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</si>
  <si>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</si>
  <si>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</si>
  <si>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</si>
  <si>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</si>
  <si>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</si>
  <si>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</si>
  <si>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</si>
  <si>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</si>
  <si>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</si>
  <si>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</si>
  <si>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</si>
  <si>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</si>
  <si>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</si>
  <si>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</si>
  <si>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</si>
  <si>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</si>
  <si>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</si>
  <si>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</si>
  <si>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</si>
  <si>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</si>
  <si>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</si>
  <si>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</si>
  <si>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</si>
  <si>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</si>
  <si>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</si>
  <si>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</si>
  <si>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</si>
  <si>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</si>
  <si>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</si>
  <si>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</si>
  <si>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</si>
  <si>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</si>
  <si>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</si>
  <si>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</si>
  <si>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</si>
  <si>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</si>
  <si>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</si>
  <si>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</si>
  <si>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</si>
  <si>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</si>
  <si>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</si>
  <si>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</si>
  <si>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</si>
  <si>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</si>
  <si>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</si>
  <si>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</si>
  <si>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</si>
  <si>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</si>
  <si>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</si>
  <si>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</si>
  <si>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</si>
  <si>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</si>
  <si>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</si>
  <si>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</si>
  <si>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</si>
  <si>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</si>
  <si>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</si>
  <si>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</si>
  <si>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</si>
  <si>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</si>
  <si>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</si>
  <si>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</si>
  <si>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</si>
  <si>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</si>
  <si>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</si>
  <si>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</si>
  <si>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</si>
  <si>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</si>
  <si>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</si>
  <si>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</si>
  <si>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</si>
  <si>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</si>
  <si>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</si>
  <si>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</si>
  <si>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</si>
  <si>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</si>
  <si>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</si>
  <si>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</si>
  <si>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</si>
  <si>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</si>
  <si>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</si>
  <si>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</si>
  <si>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</si>
  <si>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</si>
  <si>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</si>
  <si>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</si>
  <si>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</si>
  <si>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</si>
  <si>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</si>
  <si>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</si>
  <si>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</si>
  <si>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</si>
  <si>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</si>
  <si>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</si>
  <si>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</si>
  <si>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</si>
  <si>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</si>
  <si>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</si>
  <si>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</si>
  <si>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</si>
  <si>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</si>
  <si>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</si>
  <si>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</si>
  <si>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</si>
  <si>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</si>
  <si>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</si>
  <si>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</si>
  <si>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</si>
  <si>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</si>
  <si>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</si>
  <si>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</si>
  <si>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</si>
  <si>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</si>
  <si>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</si>
  <si>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</si>
  <si>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</si>
  <si>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</si>
  <si>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</si>
  <si>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</si>
  <si>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</si>
  <si>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</si>
  <si>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</si>
  <si>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</si>
  <si>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</si>
  <si>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</si>
  <si>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</si>
  <si>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</si>
  <si>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</si>
  <si>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</si>
  <si>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</si>
  <si>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</si>
  <si>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</si>
  <si>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</si>
  <si>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</si>
  <si>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</si>
  <si>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</si>
  <si>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</si>
  <si>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</si>
  <si>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</si>
  <si>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</si>
  <si>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</si>
  <si>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</si>
  <si>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</si>
  <si>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</si>
  <si>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</si>
  <si>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</si>
  <si>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</si>
  <si>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</si>
  <si>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</si>
  <si>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</si>
  <si>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</si>
  <si>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</si>
  <si>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</si>
  <si>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</si>
  <si>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</si>
  <si>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</si>
  <si>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</si>
  <si>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</si>
  <si>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</si>
  <si>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</si>
  <si>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</si>
  <si>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</si>
  <si>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</si>
  <si>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</si>
  <si>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</si>
  <si>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</si>
  <si>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</si>
  <si>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</si>
  <si>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</si>
  <si>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</si>
  <si>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</si>
  <si>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</si>
  <si>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</si>
  <si>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</si>
  <si>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</si>
  <si>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</si>
  <si>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</si>
  <si>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</si>
  <si>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</si>
  <si>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</si>
  <si>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</si>
  <si>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</si>
  <si>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</si>
  <si>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</si>
  <si>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</si>
  <si>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</si>
  <si>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</si>
  <si>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</si>
  <si>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</si>
  <si>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</si>
  <si>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</si>
  <si>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</si>
  <si>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</si>
  <si>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</si>
  <si>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</si>
  <si>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</si>
  <si>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</si>
  <si>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</si>
  <si>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</si>
  <si>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</si>
  <si>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</si>
  <si>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</si>
  <si>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</si>
  <si>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</si>
  <si>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</si>
  <si>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</si>
  <si>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</si>
  <si>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</si>
  <si>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</si>
  <si>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</si>
  <si>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</si>
  <si>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</si>
  <si>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</si>
  <si>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</si>
  <si>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</si>
  <si>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</si>
  <si>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</si>
  <si>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</si>
  <si>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</si>
  <si>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</si>
  <si>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</si>
  <si>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</si>
  <si>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</si>
  <si>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</si>
  <si>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</si>
  <si>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</si>
  <si>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</si>
  <si>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</si>
  <si>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</si>
  <si>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</si>
  <si>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</si>
  <si>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</si>
  <si>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</si>
  <si>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</si>
  <si>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</si>
  <si>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</si>
  <si>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</si>
  <si>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</si>
  <si>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</si>
  <si>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</si>
  <si>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</si>
  <si>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</si>
  <si>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</si>
  <si>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</si>
  <si>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</si>
  <si>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</si>
  <si>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</si>
  <si>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</si>
  <si>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</si>
  <si>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</si>
  <si>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</si>
  <si>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</si>
  <si>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</si>
  <si>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</si>
  <si>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</si>
  <si>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</si>
  <si>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</si>
  <si>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</si>
  <si>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</si>
  <si>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</si>
  <si>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</si>
  <si>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</si>
  <si>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</si>
  <si>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</si>
  <si>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</si>
  <si>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</si>
  <si>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</si>
  <si>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</si>
  <si>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</si>
  <si>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</si>
  <si>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</si>
  <si>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</si>
  <si>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</si>
  <si>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</si>
  <si>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</si>
  <si>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</si>
  <si>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</si>
  <si>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</si>
  <si>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</si>
  <si>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</si>
  <si>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</si>
  <si>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</si>
  <si>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</si>
  <si>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</si>
  <si>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</si>
  <si>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</si>
  <si>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</si>
  <si>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</si>
  <si>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</si>
  <si>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</si>
  <si>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</si>
  <si>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</si>
  <si>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</si>
  <si>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</si>
  <si>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</si>
  <si>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</si>
  <si>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</si>
  <si>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</si>
  <si>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</si>
  <si>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</si>
  <si>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</si>
  <si>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</si>
  <si>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</si>
  <si>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</si>
  <si>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</si>
  <si>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</si>
  <si>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</si>
  <si>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</si>
  <si>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</si>
  <si>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</si>
  <si>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</si>
  <si>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</si>
  <si>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</si>
  <si>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</si>
  <si>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</si>
  <si>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</si>
  <si>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</si>
  <si>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</si>
  <si>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</si>
  <si>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</si>
  <si>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</si>
  <si>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</si>
  <si>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</si>
  <si>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</si>
  <si>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</si>
  <si>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</si>
  <si>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</si>
  <si>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</si>
  <si>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</si>
  <si>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</si>
  <si>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</si>
  <si>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</si>
  <si>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</si>
  <si>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</si>
  <si>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</si>
  <si>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</si>
  <si>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</si>
  <si>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</si>
  <si>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</si>
  <si>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</si>
  <si>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</si>
  <si>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</si>
  <si>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</si>
  <si>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</si>
  <si>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</si>
  <si>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</si>
  <si>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</si>
  <si>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</si>
  <si>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</si>
  <si>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</si>
  <si>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</si>
  <si>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</si>
  <si>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</si>
  <si>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</si>
  <si>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</si>
  <si>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</si>
  <si>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</si>
  <si>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</si>
  <si>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</si>
  <si>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</si>
  <si>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</si>
  <si>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</si>
  <si>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</si>
  <si>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</si>
  <si>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</si>
  <si>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</si>
  <si>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</si>
  <si>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</si>
  <si>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</si>
  <si>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</si>
  <si>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</si>
  <si>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</si>
  <si>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</si>
  <si>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</si>
  <si>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</si>
  <si>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</si>
  <si>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</si>
  <si>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</si>
  <si>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</si>
  <si>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</si>
  <si>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</si>
  <si>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</si>
  <si>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</si>
  <si>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</si>
  <si>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</si>
  <si>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</si>
  <si>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</si>
  <si>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</si>
  <si>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</si>
  <si>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</si>
  <si>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</si>
  <si>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</si>
  <si>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</si>
  <si>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</si>
  <si>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</si>
  <si>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</si>
  <si>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</si>
  <si>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</si>
  <si>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</si>
  <si>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</si>
  <si>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</si>
  <si>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</si>
  <si>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</si>
  <si>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</si>
  <si>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</si>
  <si>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</si>
  <si>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</si>
  <si>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</si>
  <si>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</si>
  <si>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</si>
  <si>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</si>
  <si>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</si>
  <si>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</si>
  <si>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</si>
  <si>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</si>
  <si>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</si>
  <si>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</si>
  <si>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</si>
  <si>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</si>
  <si>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</si>
  <si>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</si>
  <si>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</si>
  <si>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</si>
  <si>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</si>
  <si>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</si>
  <si>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</si>
  <si>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</si>
  <si>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</si>
  <si>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</si>
  <si>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</si>
  <si>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</si>
  <si>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</si>
  <si>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</si>
  <si>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</si>
  <si>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</si>
  <si>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</si>
  <si>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</si>
  <si>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</si>
  <si>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</si>
  <si>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</si>
  <si>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</si>
  <si>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</si>
  <si>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</si>
  <si>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</si>
  <si>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</si>
  <si>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</si>
  <si>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</si>
  <si>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</si>
  <si>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</si>
  <si>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</si>
  <si>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</si>
  <si>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</si>
  <si>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</si>
  <si>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</si>
  <si>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</si>
  <si>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</si>
  <si>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</si>
  <si>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</si>
  <si>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</si>
  <si>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</si>
  <si>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</si>
  <si>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</si>
  <si>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</si>
  <si>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</si>
  <si>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</si>
  <si>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</si>
  <si>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</si>
  <si>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</si>
  <si>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</si>
  <si>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</si>
  <si>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</si>
  <si>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</si>
  <si>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</si>
  <si>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</si>
  <si>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</si>
  <si>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</si>
  <si>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</si>
  <si>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</si>
  <si>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</si>
  <si>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</si>
  <si>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</si>
  <si>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</si>
  <si>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</si>
  <si>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</si>
  <si>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</si>
  <si>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</si>
  <si>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</si>
  <si>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</si>
  <si>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</si>
  <si>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</si>
  <si>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</si>
  <si>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</si>
  <si>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</si>
  <si>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</si>
  <si>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</si>
  <si>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</si>
  <si>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</si>
  <si>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</si>
  <si>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</si>
  <si>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</si>
  <si>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</si>
  <si>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</si>
  <si>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</si>
  <si>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</si>
  <si>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</si>
  <si>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</si>
  <si>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</si>
  <si>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</si>
  <si>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</si>
  <si>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</si>
  <si>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</si>
  <si>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</si>
  <si>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</si>
  <si>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</si>
  <si>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</si>
  <si>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</si>
  <si>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</si>
  <si>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</si>
  <si>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</si>
  <si>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</si>
  <si>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</si>
  <si>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</si>
  <si>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</si>
  <si>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</si>
  <si>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</si>
  <si>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</si>
  <si>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</si>
  <si>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</si>
  <si>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</si>
  <si>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</si>
  <si>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</si>
  <si>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</si>
  <si>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</si>
  <si>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</si>
  <si>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</si>
  <si>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</si>
  <si>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</si>
  <si>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</si>
  <si>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</si>
  <si>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</si>
  <si>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</si>
  <si>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</si>
  <si>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</si>
  <si>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</si>
  <si>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</si>
  <si>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</si>
  <si>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</si>
  <si>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</si>
  <si>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</si>
  <si>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</si>
  <si>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</si>
  <si>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</si>
  <si>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</si>
  <si>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</si>
  <si>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</si>
  <si>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</si>
  <si>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</si>
  <si>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</si>
  <si>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</si>
  <si>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</si>
  <si>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</si>
  <si>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</si>
  <si>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</si>
  <si>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</si>
  <si>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</si>
  <si>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</si>
  <si>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</si>
  <si>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</si>
  <si>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</si>
  <si>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</si>
  <si>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</si>
  <si>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</si>
  <si>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</si>
  <si>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</si>
  <si>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</si>
  <si>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</si>
  <si>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</si>
  <si>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</si>
  <si>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</si>
  <si>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</si>
  <si>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</si>
  <si>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</si>
  <si>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</si>
  <si>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</si>
  <si>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</si>
  <si>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</si>
  <si>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</si>
  <si>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</si>
  <si>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</si>
  <si>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</si>
  <si>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</si>
  <si>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</si>
  <si>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</si>
  <si>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</si>
  <si>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</si>
  <si>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</si>
  <si>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</si>
  <si>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</si>
  <si>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</si>
  <si>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</si>
  <si>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</si>
  <si>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</si>
  <si>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</si>
  <si>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</si>
  <si>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</si>
  <si>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</si>
  <si>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</si>
  <si>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</si>
  <si>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</si>
  <si>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</si>
  <si>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</si>
  <si>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</si>
  <si>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</si>
  <si>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</si>
  <si>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</si>
  <si>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</si>
  <si>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</si>
  <si>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</si>
  <si>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</si>
  <si>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</si>
  <si>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</si>
  <si>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</si>
  <si>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</si>
  <si>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</si>
  <si>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</si>
  <si>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</si>
  <si>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</si>
  <si>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</si>
  <si>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</si>
  <si>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</si>
  <si>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</si>
  <si>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</si>
  <si>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</si>
  <si>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</si>
  <si>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</si>
  <si>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</si>
  <si>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</si>
  <si>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</si>
  <si>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</si>
  <si>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</si>
  <si>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</si>
  <si>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</si>
  <si>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</si>
  <si>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</si>
  <si>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</si>
  <si>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</si>
  <si>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</si>
  <si>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</si>
  <si>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</si>
  <si>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</si>
  <si>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</si>
  <si>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</si>
  <si>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</si>
  <si>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</si>
  <si>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</si>
  <si>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</si>
  <si>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</si>
  <si>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</si>
  <si>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</si>
  <si>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</si>
  <si>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</si>
  <si>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</si>
  <si>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</si>
  <si>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</si>
  <si>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</si>
  <si>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</si>
  <si>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</si>
  <si>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</si>
  <si>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</si>
  <si>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</si>
  <si>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</si>
  <si>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</si>
  <si>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</si>
  <si>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</si>
  <si>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</si>
  <si>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</si>
  <si>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</si>
  <si>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</si>
  <si>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</si>
  <si>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</si>
  <si>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</si>
  <si>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</si>
  <si>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</si>
  <si>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</si>
  <si>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</si>
  <si>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</si>
  <si>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</si>
  <si>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</si>
  <si>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</si>
  <si>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</si>
  <si>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</si>
  <si>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</si>
  <si>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</si>
  <si>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</si>
  <si>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</si>
  <si>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</si>
  <si>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</si>
  <si>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</si>
  <si>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</si>
  <si>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</si>
  <si>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</si>
  <si>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</si>
  <si>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</si>
  <si>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</si>
  <si>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</si>
  <si>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</si>
  <si>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</si>
  <si>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</si>
  <si>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</si>
  <si>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</si>
  <si>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</si>
  <si>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</si>
  <si>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</si>
  <si>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</si>
  <si>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</si>
  <si>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</si>
  <si>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</si>
  <si>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</si>
  <si>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</si>
  <si>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</si>
  <si>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</si>
  <si>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</si>
  <si>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</si>
  <si>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</si>
  <si>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</si>
  <si>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</si>
  <si>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</si>
  <si>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</si>
  <si>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</si>
  <si>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</si>
  <si>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</si>
  <si>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</si>
  <si>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</si>
  <si>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</si>
  <si>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</si>
  <si>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</si>
  <si>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</si>
  <si>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</si>
  <si>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</si>
  <si>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</si>
  <si>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</si>
  <si>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</si>
  <si>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</si>
  <si>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</si>
  <si>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</si>
  <si>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</si>
  <si>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</si>
  <si>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</si>
  <si>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</si>
  <si>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</si>
  <si>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</si>
  <si>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</si>
  <si>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</si>
  <si>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</si>
  <si>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</si>
  <si>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</si>
  <si>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</si>
  <si>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</si>
  <si>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</si>
  <si>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</si>
  <si>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</si>
  <si>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</si>
  <si>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</si>
  <si>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</si>
  <si>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</si>
  <si>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</si>
  <si>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</si>
  <si>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</si>
  <si>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</si>
  <si>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</si>
  <si>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</si>
  <si>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</si>
  <si>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</si>
  <si>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</si>
  <si>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</si>
  <si>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</si>
  <si>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</si>
  <si>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</si>
  <si>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</si>
  <si>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</si>
  <si>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</si>
  <si>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</si>
  <si>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</si>
  <si>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</si>
  <si>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</si>
  <si>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</si>
  <si>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</si>
  <si>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</si>
  <si>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</si>
  <si>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</si>
  <si>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</si>
  <si>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</si>
  <si>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</si>
  <si>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</si>
  <si>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</si>
  <si>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</si>
  <si>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</si>
  <si>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</si>
  <si>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</si>
  <si>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</si>
  <si>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</si>
  <si>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</si>
  <si>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</si>
  <si>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</si>
  <si>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</si>
  <si>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</si>
  <si>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</si>
  <si>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</si>
  <si>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</si>
  <si>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</si>
  <si>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</si>
  <si>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</si>
  <si>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</si>
  <si>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</si>
  <si>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</si>
  <si>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</si>
  <si>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</si>
  <si>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</si>
  <si>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</si>
  <si>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</si>
  <si>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</si>
  <si>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</si>
  <si>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</si>
  <si>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</si>
  <si>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</si>
  <si>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</si>
  <si>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</si>
  <si>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</si>
  <si>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</si>
  <si>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</si>
  <si>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</si>
  <si>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</si>
  <si>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</si>
  <si>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</si>
  <si>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</si>
  <si>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</si>
  <si>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</si>
  <si>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</si>
  <si>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</si>
  <si>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</si>
  <si>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</si>
  <si>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</si>
  <si>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</si>
  <si>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</si>
  <si>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</si>
  <si>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</si>
  <si>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</si>
  <si>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</si>
  <si>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</si>
  <si>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</si>
  <si>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</si>
  <si>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</si>
  <si>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</si>
  <si>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</si>
  <si>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</si>
  <si>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</si>
  <si>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</si>
  <si>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</si>
  <si>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</si>
  <si>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</si>
  <si>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</si>
  <si>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</si>
  <si>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</si>
  <si>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</si>
  <si>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</si>
  <si>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</si>
  <si>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</si>
  <si>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</si>
  <si>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</si>
  <si>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</si>
  <si>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</si>
  <si>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</si>
  <si>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</si>
  <si>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</si>
  <si>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</si>
  <si>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</si>
  <si>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</si>
  <si>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</si>
  <si>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</si>
  <si>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</si>
  <si>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</si>
  <si>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</si>
  <si>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</si>
  <si>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</si>
  <si>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</si>
  <si>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</si>
  <si>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</si>
  <si>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</si>
  <si>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</si>
  <si>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</si>
  <si>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</si>
  <si>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</si>
  <si>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</si>
  <si>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</si>
  <si>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</si>
  <si>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</si>
  <si>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</si>
  <si>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</si>
  <si>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</si>
  <si>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</si>
  <si>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</si>
  <si>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</si>
  <si>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</si>
  <si>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</si>
  <si>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</si>
  <si>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</si>
  <si>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</si>
  <si>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</si>
  <si>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</si>
  <si>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</si>
  <si>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</si>
  <si>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</si>
  <si>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</si>
  <si>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</si>
  <si>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</si>
  <si>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</si>
  <si>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</si>
  <si>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</si>
  <si>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</si>
  <si>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</si>
  <si>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</si>
  <si>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</si>
  <si>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</si>
  <si>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</si>
  <si>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</si>
  <si>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</si>
  <si>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</si>
  <si>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</si>
  <si>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</si>
  <si>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</si>
  <si>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</si>
  <si>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</si>
  <si>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</si>
  <si>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</si>
  <si>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</si>
  <si>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</si>
  <si>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</si>
  <si>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</si>
  <si>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</si>
  <si>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</si>
  <si>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</si>
  <si>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</si>
  <si>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</si>
  <si>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</si>
  <si>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</si>
  <si>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</si>
  <si>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</si>
  <si>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</si>
  <si>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</si>
  <si>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</si>
  <si>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</si>
  <si>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</si>
  <si>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</si>
  <si>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</si>
  <si>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</si>
  <si>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</si>
  <si>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</si>
  <si>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</si>
  <si>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</si>
  <si>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</si>
  <si>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</si>
  <si>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</si>
  <si>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</si>
  <si>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</si>
  <si>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</si>
  <si>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</si>
  <si>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</si>
  <si>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</si>
  <si>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</si>
  <si>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</si>
  <si>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</si>
  <si>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</si>
  <si>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</si>
  <si>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</si>
  <si>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</si>
  <si>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</si>
  <si>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</si>
  <si>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</si>
  <si>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</si>
  <si>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</si>
  <si>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</si>
  <si>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</si>
  <si>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</si>
  <si>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</si>
  <si>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</si>
  <si>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</si>
  <si>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</si>
  <si>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</si>
  <si>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</si>
  <si>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</si>
  <si>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</si>
  <si>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</si>
  <si>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</si>
  <si>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</si>
  <si>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</si>
  <si>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</si>
  <si>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</si>
  <si>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</si>
  <si>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</si>
  <si>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</si>
  <si>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</si>
  <si>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</si>
  <si>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</si>
  <si>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</si>
  <si>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</si>
  <si>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</si>
  <si>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</si>
  <si>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</si>
  <si>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</si>
  <si>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</si>
  <si>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</si>
  <si>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</si>
  <si>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</si>
  <si>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</si>
  <si>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</si>
  <si>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</si>
  <si>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</si>
  <si>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</si>
  <si>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</si>
  <si>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</si>
  <si>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</si>
  <si>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</si>
  <si>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</si>
  <si>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</si>
  <si>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</si>
  <si>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</si>
  <si>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</si>
  <si>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</si>
  <si>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</si>
  <si>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</si>
  <si>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</si>
  <si>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</si>
  <si>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</si>
  <si>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</si>
  <si>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</si>
  <si>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</si>
  <si>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</si>
  <si>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</si>
  <si>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</si>
  <si>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</si>
  <si>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</si>
  <si>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</si>
  <si>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</si>
  <si>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</si>
  <si>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</si>
  <si>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</si>
  <si>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</si>
  <si>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</si>
  <si>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</si>
  <si>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</si>
  <si>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</si>
  <si>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</si>
  <si>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</si>
  <si>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</si>
  <si>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</si>
  <si>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</si>
  <si>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</si>
  <si>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</si>
  <si>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</si>
  <si>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</si>
  <si>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</si>
  <si>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</si>
  <si>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</si>
  <si>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</si>
  <si>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</si>
  <si>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</si>
  <si>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</si>
  <si>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</si>
  <si>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</si>
  <si>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</si>
  <si>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</si>
  <si>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</si>
  <si>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</si>
  <si>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</si>
  <si>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</si>
  <si>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</si>
  <si>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</si>
  <si>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</si>
  <si>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</si>
  <si>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</si>
  <si>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</si>
  <si>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</si>
  <si>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</si>
  <si>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</si>
  <si>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</si>
  <si>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</si>
  <si>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</si>
  <si>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</si>
  <si>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</si>
  <si>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</si>
  <si>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</si>
  <si>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</si>
  <si>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</si>
  <si>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</si>
  <si>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</si>
  <si>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</si>
  <si>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</si>
  <si>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</si>
  <si>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</si>
  <si>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</si>
  <si>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</si>
  <si>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</si>
  <si>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</si>
  <si>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</si>
  <si>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</si>
  <si>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</si>
  <si>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</si>
  <si>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</si>
  <si>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</si>
  <si>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</si>
  <si>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</si>
  <si>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</si>
  <si>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</si>
  <si>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</si>
  <si>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</si>
  <si>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</si>
  <si>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</si>
  <si>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</si>
  <si>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</si>
  <si>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</si>
  <si>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</si>
  <si>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</si>
  <si>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</si>
  <si>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</si>
  <si>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</si>
  <si>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</si>
  <si>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</si>
  <si>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</si>
  <si>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</si>
  <si>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</si>
  <si>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</si>
  <si>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</si>
  <si>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</si>
  <si>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</si>
  <si>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</si>
  <si>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</si>
  <si>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</si>
  <si>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</si>
  <si>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</si>
  <si>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</si>
  <si>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</si>
  <si>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</si>
  <si>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</si>
  <si>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</si>
  <si>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</si>
  <si>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</si>
  <si>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</si>
  <si>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</si>
  <si>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</si>
  <si>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</si>
  <si>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</si>
  <si>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</si>
  <si>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</si>
  <si>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</si>
  <si>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</si>
  <si>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</si>
  <si>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</si>
  <si>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</si>
  <si>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</si>
  <si>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</si>
  <si>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</si>
  <si>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</si>
  <si>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</si>
  <si>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</si>
  <si>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</si>
  <si>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</si>
  <si>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</si>
  <si>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</si>
  <si>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</si>
  <si>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</si>
  <si>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</si>
  <si>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</si>
  <si>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</si>
  <si>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</si>
  <si>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</si>
  <si>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</si>
  <si>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</si>
  <si>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</si>
  <si>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</si>
  <si>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</si>
  <si>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</si>
  <si>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</si>
  <si>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</si>
  <si>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</si>
  <si>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</si>
  <si>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</si>
  <si>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</si>
  <si>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</si>
  <si>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</si>
  <si>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</si>
  <si>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</si>
  <si>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</si>
  <si>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</si>
  <si>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</si>
  <si>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</si>
  <si>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</si>
  <si>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</si>
  <si>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</si>
  <si>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</si>
  <si>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</si>
  <si>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</si>
  <si>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</si>
  <si>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</si>
  <si>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</si>
  <si>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</si>
  <si>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</si>
  <si>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</si>
  <si>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</si>
  <si>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</si>
  <si>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</si>
  <si>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</si>
  <si>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</si>
  <si>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</si>
  <si>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</si>
  <si>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</si>
  <si>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</si>
  <si>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</si>
  <si>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</si>
  <si>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</si>
  <si>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</si>
  <si>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</si>
  <si>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</si>
  <si>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</si>
  <si>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</si>
  <si>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</si>
  <si>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</si>
  <si>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</si>
  <si>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</si>
  <si>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</si>
  <si>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</si>
  <si>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</si>
  <si>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</si>
  <si>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</si>
  <si>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</si>
  <si>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</si>
  <si>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</si>
  <si>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</si>
  <si>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</si>
  <si>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</si>
  <si>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</si>
  <si>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</si>
  <si>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</si>
  <si>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</si>
  <si>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</si>
  <si>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</si>
  <si>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</si>
  <si>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</si>
  <si>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</si>
  <si>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</si>
  <si>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</si>
  <si>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</si>
  <si>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</si>
  <si>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</si>
  <si>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</si>
  <si>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</si>
  <si>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</si>
  <si>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</si>
  <si>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</si>
  <si>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</si>
  <si>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</si>
  <si>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</si>
  <si>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</si>
  <si>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</si>
  <si>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</si>
  <si>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</si>
  <si>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</si>
  <si>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</si>
  <si>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</si>
  <si>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</si>
  <si>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</si>
  <si>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</si>
  <si>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</si>
  <si>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</si>
  <si>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</si>
  <si>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</si>
  <si>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</si>
  <si>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</si>
  <si>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</si>
  <si>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</si>
  <si>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</si>
  <si>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</si>
  <si>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</si>
  <si>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</si>
  <si>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</si>
  <si>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</si>
  <si>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</si>
  <si>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</si>
  <si>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</si>
  <si>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</si>
  <si>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</si>
  <si>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</si>
  <si>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</si>
  <si>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</si>
  <si>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</si>
  <si>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</si>
  <si>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</si>
  <si>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</si>
  <si>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</si>
  <si>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</si>
  <si>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</si>
  <si>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</si>
  <si>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</si>
  <si>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</si>
  <si>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</si>
  <si>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</si>
  <si>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</si>
  <si>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</si>
  <si>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</si>
  <si>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</si>
  <si>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</si>
  <si>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</si>
  <si>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</si>
  <si>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</si>
  <si>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</si>
  <si>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</si>
  <si>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</si>
  <si>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</si>
  <si>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</si>
  <si>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</si>
  <si>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</si>
  <si>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</si>
  <si>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</si>
  <si>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</si>
  <si>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</si>
  <si>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</si>
  <si>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</si>
  <si>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</si>
  <si>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</si>
  <si>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</si>
  <si>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</si>
  <si>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</si>
  <si>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</si>
  <si>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</si>
  <si>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</si>
  <si>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</si>
  <si>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</si>
  <si>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</si>
  <si>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</si>
  <si>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</si>
  <si>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</si>
  <si>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</si>
  <si>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</si>
  <si>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</si>
  <si>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</si>
  <si>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</si>
  <si>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</si>
  <si>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</si>
  <si>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</si>
  <si>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</si>
  <si>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</si>
  <si>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</si>
  <si>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</si>
  <si>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</si>
  <si>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</si>
  <si>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</si>
  <si>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</si>
  <si>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</si>
  <si>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</si>
  <si>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</si>
  <si>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</si>
  <si>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</si>
  <si>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</si>
  <si>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</si>
  <si>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</si>
  <si>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</si>
  <si>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</si>
  <si>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</si>
  <si>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</si>
  <si>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</si>
  <si>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</si>
  <si>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</si>
  <si>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</si>
  <si>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</si>
  <si>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</si>
  <si>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</si>
  <si>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</si>
  <si>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</si>
  <si>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</si>
  <si>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</si>
  <si>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</si>
  <si>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</si>
  <si>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</si>
  <si>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</si>
  <si>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</si>
  <si>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</si>
  <si>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</si>
  <si>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</si>
  <si>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</si>
  <si>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</si>
  <si>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</si>
  <si>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</si>
  <si>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</si>
  <si>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</si>
  <si>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</si>
  <si>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</si>
  <si>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</si>
  <si>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</si>
  <si>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</si>
  <si>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</si>
  <si>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</si>
  <si>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</si>
  <si>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</si>
  <si>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</si>
  <si>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</si>
  <si>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</si>
  <si>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</si>
  <si>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</si>
  <si>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</si>
  <si>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</si>
  <si>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</si>
  <si>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</si>
  <si>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</si>
  <si>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</si>
  <si>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</si>
  <si>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</si>
  <si>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</si>
  <si>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</si>
  <si>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</si>
  <si>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</si>
  <si>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</si>
  <si>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</si>
  <si>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</si>
  <si>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</si>
  <si>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</si>
  <si>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</si>
  <si>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</si>
  <si>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</si>
  <si>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</si>
  <si>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</si>
  <si>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</si>
  <si>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</si>
  <si>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</si>
  <si>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</si>
  <si>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</si>
  <si>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</si>
  <si>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</si>
  <si>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</si>
  <si>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</si>
  <si>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</si>
  <si>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</si>
  <si>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</si>
  <si>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</si>
  <si>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</si>
  <si>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</si>
  <si>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</si>
  <si>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</si>
  <si>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</si>
  <si>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</si>
  <si>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</si>
  <si>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</si>
  <si>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</si>
  <si>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</si>
  <si>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</si>
  <si>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</si>
  <si>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</si>
  <si>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</si>
  <si>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</si>
  <si>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</si>
  <si>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</si>
  <si>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</si>
  <si>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</si>
  <si>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</si>
  <si>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</si>
  <si>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</si>
  <si>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</si>
  <si>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</si>
  <si>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</si>
  <si>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</si>
  <si>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</si>
  <si>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</si>
  <si>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</si>
  <si>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</si>
  <si>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</si>
  <si>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</si>
  <si>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</si>
  <si>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</si>
  <si>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</si>
  <si>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</si>
  <si>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</si>
  <si>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</si>
  <si>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</si>
  <si>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</si>
  <si>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</si>
  <si>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</si>
  <si>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</si>
  <si>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</si>
  <si>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</si>
  <si>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</si>
  <si>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</si>
  <si>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</si>
  <si>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</si>
  <si>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</si>
  <si>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</si>
  <si>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</si>
  <si>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</si>
  <si>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</si>
  <si>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</si>
  <si>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</si>
  <si>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</si>
  <si>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</si>
  <si>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</si>
  <si>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</si>
  <si>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</si>
  <si>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</si>
  <si>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</si>
  <si>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</si>
  <si>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</si>
  <si>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</si>
  <si>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</si>
  <si>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</si>
  <si>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</si>
  <si>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</si>
  <si>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</si>
  <si>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</si>
  <si>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</si>
  <si>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</si>
  <si>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</si>
  <si>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</si>
  <si>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</si>
  <si>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</si>
  <si>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</si>
  <si>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</si>
  <si>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</si>
  <si>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</si>
  <si>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</si>
  <si>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</si>
  <si>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</si>
  <si>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</si>
  <si>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</si>
  <si>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</si>
  <si>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</si>
  <si>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</si>
  <si>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</si>
  <si>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</si>
  <si>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</si>
  <si>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</si>
  <si>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</si>
  <si>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</si>
  <si>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</si>
  <si>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</si>
  <si>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</si>
  <si>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</si>
  <si>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</si>
  <si>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</si>
  <si>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</si>
  <si>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</si>
  <si>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</si>
  <si>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</si>
  <si>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</si>
  <si>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</si>
  <si>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</si>
  <si>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</si>
  <si>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</si>
  <si>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</si>
  <si>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</si>
  <si>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</si>
  <si>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</si>
  <si>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</si>
  <si>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</si>
  <si>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</si>
  <si>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</si>
  <si>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</si>
  <si>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</si>
  <si>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</si>
  <si>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</si>
  <si>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</si>
  <si>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</si>
  <si>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</si>
  <si>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</si>
  <si>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</si>
  <si>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</si>
  <si>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</si>
  <si>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</si>
  <si>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</si>
  <si>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</si>
  <si>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</si>
  <si>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</si>
  <si>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</si>
  <si>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</si>
  <si>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</si>
  <si>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</si>
  <si>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</si>
  <si>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</si>
  <si>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</si>
  <si>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</si>
  <si>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</si>
  <si>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</si>
  <si>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</si>
  <si>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</si>
  <si>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</si>
  <si>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</si>
  <si>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</si>
  <si>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</si>
  <si>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</si>
  <si>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</si>
  <si>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</si>
  <si>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</si>
  <si>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</si>
  <si>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</si>
  <si>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</si>
  <si>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</si>
  <si>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</si>
  <si>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</si>
  <si>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</si>
  <si>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</si>
  <si>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</si>
  <si>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</si>
  <si>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</si>
  <si>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</si>
  <si>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</si>
  <si>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</si>
  <si>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</si>
  <si>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</si>
  <si>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</si>
  <si>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</si>
  <si>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</si>
  <si>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</si>
  <si>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</si>
  <si>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</si>
  <si>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</si>
  <si>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</si>
  <si>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</si>
  <si>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</si>
  <si>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</si>
  <si>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</si>
  <si>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</si>
  <si>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</si>
  <si>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</si>
  <si>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</si>
  <si>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</si>
  <si>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</si>
  <si>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</si>
  <si>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</si>
  <si>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</si>
  <si>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</si>
  <si>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</si>
  <si>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</si>
  <si>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</si>
  <si>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</si>
  <si>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</si>
  <si>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</si>
  <si>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</si>
  <si>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</si>
  <si>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</si>
  <si>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</si>
  <si>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</si>
  <si>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</si>
  <si>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</si>
  <si>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</si>
  <si>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</si>
  <si>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</si>
  <si>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</si>
  <si>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</si>
  <si>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</si>
  <si>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</si>
  <si>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</si>
  <si>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</si>
  <si>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</si>
  <si>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</si>
  <si>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</si>
  <si>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</si>
  <si>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</si>
  <si>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</si>
  <si>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</si>
  <si>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</si>
  <si>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</si>
  <si>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</si>
  <si>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</si>
  <si>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</si>
  <si>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</si>
  <si>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</si>
  <si>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</si>
  <si>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</si>
  <si>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</si>
  <si>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</si>
  <si>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</si>
  <si>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</si>
  <si>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</si>
  <si>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</si>
  <si>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</si>
  <si>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</si>
  <si>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</si>
  <si>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</si>
  <si>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</si>
  <si>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</si>
  <si>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</si>
  <si>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</si>
  <si>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</si>
  <si>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</si>
  <si>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</si>
  <si>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</si>
  <si>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</si>
  <si>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</si>
  <si>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</si>
  <si>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</si>
  <si>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</si>
  <si>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</si>
  <si>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</si>
  <si>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</si>
  <si>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</si>
  <si>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</si>
  <si>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</si>
  <si>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</si>
  <si>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</si>
  <si>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</si>
  <si>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</si>
  <si>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</si>
  <si>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</si>
  <si>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</si>
  <si>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</si>
  <si>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</si>
  <si>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</si>
  <si>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</si>
  <si>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</si>
  <si>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</si>
  <si>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</si>
  <si>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</si>
  <si>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</si>
  <si>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</si>
  <si>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</si>
  <si>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</si>
  <si>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</si>
  <si>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</si>
  <si>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</si>
  <si>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</si>
  <si>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</si>
  <si>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</si>
  <si>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</si>
  <si>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</si>
  <si>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</si>
  <si>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</si>
  <si>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</si>
  <si>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</si>
  <si>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</si>
  <si>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</si>
  <si>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</si>
  <si>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</si>
  <si>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</si>
  <si>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</si>
  <si>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</si>
  <si>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</si>
  <si>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</si>
  <si>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</si>
  <si>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</si>
  <si>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</si>
  <si>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</si>
  <si>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</si>
  <si>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</si>
  <si>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</si>
  <si>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</si>
  <si>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</si>
  <si>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</si>
  <si>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</si>
  <si>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</si>
  <si>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</si>
  <si>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</si>
  <si>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</si>
  <si>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</si>
  <si>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</si>
  <si>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</si>
  <si>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</si>
  <si>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</si>
  <si>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</si>
  <si>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</si>
  <si>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</si>
  <si>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</si>
  <si>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</si>
  <si>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</si>
  <si>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</si>
  <si>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</si>
  <si>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</si>
  <si>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</si>
  <si>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</si>
  <si>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</si>
  <si>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</si>
  <si>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</si>
  <si>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</si>
  <si>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</si>
  <si>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</si>
  <si>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</si>
  <si>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</si>
  <si>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</si>
  <si>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</si>
  <si>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</si>
  <si>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</si>
  <si>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</si>
  <si>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</si>
  <si>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</si>
  <si>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</si>
  <si>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</si>
  <si>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</si>
  <si>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</si>
  <si>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</si>
  <si>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</si>
  <si>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</si>
  <si>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</si>
  <si>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</si>
  <si>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</si>
  <si>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</si>
  <si>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</si>
  <si>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</si>
  <si>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</si>
  <si>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</si>
  <si>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</si>
  <si>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</si>
  <si>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</si>
  <si>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</si>
  <si>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</si>
  <si>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</si>
  <si>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</si>
  <si>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</si>
  <si>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</si>
  <si>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</si>
  <si>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</si>
  <si>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</si>
  <si>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</si>
  <si>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</si>
  <si>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</si>
  <si>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</si>
  <si>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</si>
  <si>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</si>
  <si>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</si>
  <si>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</si>
  <si>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</si>
  <si>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</si>
  <si>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</si>
  <si>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</si>
  <si>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</si>
  <si>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</si>
  <si>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</si>
  <si>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</si>
  <si>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</si>
  <si>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</si>
  <si>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</si>
  <si>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</si>
  <si>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</si>
  <si>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</si>
  <si>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</si>
  <si>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</si>
  <si>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</si>
  <si>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</si>
  <si>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</si>
  <si>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</si>
  <si>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</si>
  <si>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</si>
  <si>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</si>
  <si>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</si>
  <si>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</si>
  <si>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</si>
  <si>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</si>
  <si>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</si>
  <si>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</si>
  <si>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</si>
  <si>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</si>
  <si>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</si>
  <si>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</si>
  <si>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</si>
  <si>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</si>
  <si>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</si>
  <si>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</si>
  <si>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</si>
  <si>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</si>
  <si>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</si>
  <si>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</si>
  <si>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</si>
  <si>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</si>
  <si>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</si>
  <si>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</si>
  <si>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</si>
  <si>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</si>
  <si>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</si>
  <si>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</si>
  <si>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</si>
  <si>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</si>
  <si>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</si>
  <si>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</si>
  <si>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</si>
  <si>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</si>
  <si>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</si>
  <si>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</si>
  <si>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</si>
  <si>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</si>
  <si>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</si>
  <si>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</si>
  <si>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</si>
  <si>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</si>
  <si>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</si>
  <si>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</si>
  <si>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</si>
  <si>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</si>
  <si>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</si>
  <si>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</si>
  <si>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</si>
  <si>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</si>
  <si>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</si>
  <si>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</si>
  <si>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</si>
  <si>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</si>
  <si>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</si>
  <si>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</si>
  <si>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</si>
  <si>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</si>
  <si>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</si>
  <si>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</si>
  <si>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</si>
  <si>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</si>
  <si>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</si>
  <si>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</si>
  <si>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</si>
  <si>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</si>
  <si>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</si>
  <si>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</si>
  <si>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</si>
  <si>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</si>
  <si>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</si>
  <si>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</si>
  <si>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</si>
  <si>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</si>
  <si>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</si>
  <si>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</si>
  <si>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</si>
  <si>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</si>
  <si>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</si>
  <si>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</si>
  <si>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</si>
  <si>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</si>
  <si>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</si>
  <si>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</si>
  <si>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</si>
  <si>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</si>
  <si>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</si>
  <si>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</si>
  <si>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</si>
  <si>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</si>
  <si>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</si>
  <si>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</si>
  <si>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</si>
  <si>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</si>
  <si>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</si>
  <si>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</si>
  <si>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</si>
  <si>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</si>
  <si>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</si>
  <si>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</si>
  <si>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</si>
  <si>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</si>
  <si>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</si>
  <si>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</si>
  <si>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</si>
  <si>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</si>
  <si>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</si>
  <si>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</si>
  <si>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</si>
  <si>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</si>
  <si>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</si>
  <si>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</si>
  <si>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</si>
  <si>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</si>
  <si>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</si>
  <si>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</si>
  <si>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</si>
  <si>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</si>
  <si>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</si>
  <si>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</si>
  <si>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</si>
  <si>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</si>
  <si>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</si>
  <si>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</si>
  <si>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</si>
  <si>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</si>
  <si>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</si>
  <si>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</si>
  <si>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</si>
  <si>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</si>
  <si>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</si>
  <si>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</si>
  <si>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</si>
  <si>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</si>
  <si>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</si>
  <si>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</si>
  <si>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</si>
  <si>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</si>
  <si>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</si>
  <si>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</si>
  <si>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</si>
  <si>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</si>
  <si>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</si>
  <si>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</si>
  <si>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</si>
  <si>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</si>
  <si>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</si>
  <si>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</si>
  <si>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</si>
  <si>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</si>
  <si>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</si>
  <si>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</si>
  <si>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</si>
  <si>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</si>
  <si>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</si>
  <si>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</si>
  <si>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</si>
  <si>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</si>
  <si>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</si>
  <si>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</si>
  <si>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</si>
  <si>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</si>
  <si>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</si>
  <si>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</si>
  <si>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</si>
  <si>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</si>
  <si>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</si>
  <si>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</si>
  <si>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</si>
  <si>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</si>
  <si>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</si>
  <si>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</si>
  <si>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</si>
  <si>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</si>
  <si>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</si>
  <si>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</si>
  <si>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</si>
  <si>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</si>
  <si>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</si>
  <si>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</si>
  <si>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</si>
  <si>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</si>
  <si>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</si>
  <si>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</si>
  <si>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</si>
  <si>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</si>
  <si>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</si>
  <si>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</si>
  <si>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</si>
  <si>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</si>
  <si>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</si>
  <si>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</si>
  <si>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</si>
  <si>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</si>
  <si>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</si>
  <si>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</si>
  <si>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</si>
  <si>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</si>
  <si>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</si>
  <si>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</si>
  <si>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</si>
  <si>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</si>
  <si>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</si>
  <si>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</si>
  <si>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</si>
  <si>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</si>
  <si>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</si>
  <si>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</si>
  <si>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</si>
  <si>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</si>
  <si>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</si>
  <si>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</si>
  <si>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</si>
  <si>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</si>
  <si>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</si>
  <si>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</si>
  <si>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</si>
  <si>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</si>
  <si>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</si>
  <si>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</si>
  <si>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</si>
  <si>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</si>
  <si>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</si>
  <si>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</si>
  <si>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</si>
  <si>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</si>
  <si>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</si>
  <si>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</si>
  <si>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</si>
  <si>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</si>
  <si>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</si>
  <si>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</si>
  <si>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</si>
  <si>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</si>
  <si>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</si>
  <si>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</si>
  <si>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</si>
  <si>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</si>
  <si>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</si>
  <si>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</si>
  <si>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</si>
  <si>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</si>
  <si>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</si>
  <si>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</si>
  <si>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</si>
  <si>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</si>
  <si>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</si>
  <si>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</si>
  <si>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</si>
  <si>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</si>
  <si>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</si>
  <si>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</si>
  <si>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</si>
  <si>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</si>
  <si>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</si>
  <si>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</si>
  <si>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</si>
  <si>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</si>
  <si>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</si>
  <si>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</si>
  <si>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</si>
  <si>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</si>
  <si>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</si>
  <si>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</si>
  <si>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</si>
  <si>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</si>
  <si>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</si>
  <si>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</si>
  <si>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</si>
  <si>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</si>
  <si>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</si>
  <si>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</si>
  <si>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</si>
  <si>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</si>
  <si>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</si>
  <si>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</si>
  <si>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</si>
  <si>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</si>
  <si>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</si>
  <si>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</si>
  <si>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</si>
  <si>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</si>
  <si>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</si>
  <si>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</si>
  <si>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</si>
  <si>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</si>
  <si>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</si>
  <si>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</si>
  <si>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</si>
  <si>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</si>
  <si>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</si>
  <si>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</si>
  <si>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</si>
  <si>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</si>
  <si>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</si>
  <si>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</si>
  <si>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</si>
  <si>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</si>
  <si>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</si>
  <si>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</si>
  <si>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</si>
  <si>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</si>
  <si>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</si>
  <si>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</si>
  <si>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</si>
  <si>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</si>
  <si>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</si>
  <si>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</si>
  <si>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</si>
  <si>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</si>
  <si>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</si>
  <si>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</si>
  <si>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</si>
  <si>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</si>
  <si>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</si>
  <si>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</si>
  <si>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</si>
  <si>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</si>
  <si>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</si>
  <si>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</si>
  <si>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</si>
  <si>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</si>
  <si>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</si>
  <si>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</si>
  <si>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</si>
  <si>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</si>
  <si>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</si>
  <si>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</si>
  <si>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</si>
  <si>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</si>
  <si>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</si>
  <si>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</si>
  <si>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</si>
  <si>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</si>
  <si>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</si>
  <si>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</si>
  <si>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</si>
  <si>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</si>
  <si>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</si>
  <si>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</si>
  <si>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</si>
  <si>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</si>
  <si>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</si>
  <si>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</si>
  <si>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</si>
  <si>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</si>
  <si>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</si>
  <si>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</si>
  <si>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</si>
  <si>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</si>
  <si>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</si>
  <si>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</si>
  <si>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</si>
  <si>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</si>
  <si>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</si>
  <si>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</si>
  <si>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</si>
  <si>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</si>
  <si>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</si>
  <si>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</si>
  <si>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</si>
  <si>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</si>
  <si>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</si>
  <si>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</si>
  <si>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</si>
  <si>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</si>
  <si>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</si>
  <si>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</si>
  <si>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</si>
  <si>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</si>
  <si>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</si>
  <si>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</si>
  <si>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</si>
  <si>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</si>
  <si>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</si>
  <si>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</si>
  <si>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</si>
  <si>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</si>
  <si>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</si>
  <si>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</si>
  <si>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</si>
  <si>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</si>
  <si>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</si>
  <si>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</si>
  <si>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</si>
  <si>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</si>
  <si>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</si>
  <si>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</si>
  <si>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</si>
  <si>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</si>
  <si>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</si>
  <si>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</si>
  <si>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</si>
  <si>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</si>
  <si>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</si>
  <si>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</si>
  <si>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</si>
  <si>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</si>
  <si>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</si>
  <si>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</si>
  <si>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</si>
  <si>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</si>
  <si>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</si>
  <si>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</si>
  <si>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</si>
  <si>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</si>
  <si>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</si>
  <si>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</si>
  <si>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</si>
  <si>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</si>
  <si>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</si>
  <si>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</si>
  <si>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</si>
  <si>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</si>
  <si>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</si>
  <si>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</si>
  <si>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</si>
  <si>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</si>
  <si>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</si>
  <si>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</si>
  <si>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</si>
  <si>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</si>
  <si>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</si>
  <si>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</si>
  <si>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</si>
  <si>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</si>
  <si>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</si>
  <si>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</si>
  <si>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</si>
  <si>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</si>
  <si>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</si>
  <si>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</si>
  <si>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</si>
  <si>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</si>
  <si>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</si>
  <si>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</si>
  <si>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</si>
  <si>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</si>
  <si>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</si>
  <si>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</si>
  <si>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</si>
  <si>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</si>
  <si>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</si>
  <si>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</si>
  <si>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</si>
  <si>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</si>
  <si>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</si>
  <si>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</si>
  <si>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</si>
  <si>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</si>
  <si>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</si>
  <si>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</si>
  <si>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</si>
  <si>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</si>
  <si>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</si>
  <si>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</si>
  <si>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</si>
  <si>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</si>
  <si>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</si>
  <si>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</si>
  <si>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</si>
  <si>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</si>
  <si>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</si>
  <si>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</si>
  <si>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</si>
  <si>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</si>
  <si>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</si>
  <si>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</si>
  <si>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</si>
  <si>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</si>
  <si>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</si>
  <si>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</si>
  <si>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</si>
  <si>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</si>
  <si>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</si>
  <si>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</si>
  <si>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</si>
  <si>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</si>
  <si>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</si>
  <si>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</si>
  <si>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</si>
  <si>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</si>
  <si>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</si>
  <si>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</si>
  <si>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</si>
  <si>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</si>
  <si>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</si>
  <si>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</si>
  <si>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</si>
  <si>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</si>
  <si>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</si>
  <si>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</si>
  <si>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</si>
  <si>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</si>
  <si>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</si>
  <si>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</si>
  <si>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</si>
  <si>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</si>
  <si>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</si>
  <si>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</si>
  <si>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</si>
  <si>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</si>
  <si>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</si>
  <si>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</si>
  <si>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</si>
  <si>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</si>
  <si>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</si>
  <si>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</si>
  <si>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</si>
  <si>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</si>
  <si>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</si>
  <si>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</si>
  <si>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</si>
  <si>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</si>
  <si>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</si>
  <si>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</si>
  <si>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</si>
  <si>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</si>
  <si>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</si>
  <si>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</si>
  <si>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</si>
  <si>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</si>
  <si>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</si>
  <si>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</si>
  <si>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</si>
  <si>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</si>
  <si>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</si>
  <si>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</si>
  <si>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</si>
  <si>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</si>
  <si>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</si>
  <si>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</si>
  <si>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</si>
  <si>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</si>
  <si>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</si>
  <si>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</si>
  <si>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</si>
  <si>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</si>
  <si>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</si>
  <si>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</si>
  <si>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</si>
  <si>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</si>
  <si>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</si>
  <si>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</si>
  <si>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</si>
  <si>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</si>
  <si>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</si>
  <si>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</si>
  <si>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</si>
  <si>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</si>
  <si>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</si>
  <si>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</si>
  <si>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</si>
  <si>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</si>
  <si>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</si>
  <si>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</si>
  <si>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</si>
  <si>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</si>
  <si>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</si>
  <si>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</si>
  <si>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</si>
  <si>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</si>
  <si>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</si>
  <si>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</si>
  <si>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</si>
  <si>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</si>
  <si>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</si>
  <si>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</si>
  <si>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</si>
  <si>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</si>
  <si>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</si>
  <si>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</si>
  <si>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</si>
  <si>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</si>
  <si>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</si>
  <si>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</si>
  <si>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</si>
  <si>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</si>
  <si>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</si>
  <si>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</si>
  <si>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</si>
  <si>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</si>
  <si>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</si>
  <si>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</si>
  <si>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</si>
  <si>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</si>
  <si>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</si>
  <si>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</si>
  <si>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</si>
  <si>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</si>
  <si>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</si>
  <si>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</si>
  <si>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</si>
  <si>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</si>
  <si>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</si>
  <si>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</si>
  <si>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</si>
  <si>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</si>
  <si>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</si>
  <si>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</si>
  <si>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</si>
  <si>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</si>
  <si>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</si>
  <si>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</si>
  <si>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</si>
  <si>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</si>
  <si>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</si>
  <si>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</si>
  <si>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</si>
  <si>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</si>
  <si>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</si>
  <si>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</si>
  <si>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</si>
  <si>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</si>
  <si>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</si>
  <si>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</si>
  <si>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</si>
  <si>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</si>
  <si>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</si>
  <si>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</si>
  <si>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</si>
  <si>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</si>
  <si>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</si>
  <si>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</si>
  <si>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</si>
  <si>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</si>
  <si>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</si>
  <si>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</si>
  <si>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</si>
  <si>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</si>
  <si>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</si>
  <si>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</si>
  <si>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</si>
  <si>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</si>
  <si>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</si>
  <si>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</si>
  <si>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</si>
  <si>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</si>
  <si>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</si>
  <si>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</si>
  <si>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</si>
  <si>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</si>
  <si>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</si>
  <si>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</si>
  <si>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</si>
  <si>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</si>
  <si>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</si>
  <si>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</si>
  <si>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</si>
  <si>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</si>
  <si>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</si>
  <si>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</si>
  <si>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</si>
  <si>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</si>
  <si>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</si>
  <si>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</si>
  <si>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</si>
  <si>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</si>
  <si>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</si>
  <si>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</si>
  <si>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</si>
  <si>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</si>
  <si>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</si>
  <si>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</si>
  <si>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</si>
  <si>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</si>
  <si>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</si>
  <si>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</si>
  <si>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</si>
  <si>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</si>
  <si>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</si>
  <si>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</si>
  <si>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</si>
  <si>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</si>
  <si>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</si>
  <si>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</si>
  <si>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</si>
  <si>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</si>
  <si>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</si>
  <si>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</si>
  <si>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</si>
  <si>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</si>
  <si>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</si>
  <si>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</si>
  <si>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</si>
  <si>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</si>
  <si>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</si>
  <si>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</si>
  <si>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</si>
  <si>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</si>
  <si>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</si>
  <si>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</si>
  <si>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</si>
  <si>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</si>
  <si>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</si>
  <si>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</si>
  <si>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</si>
  <si>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</si>
  <si>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</si>
  <si>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</si>
  <si>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</si>
  <si>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</si>
  <si>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</si>
  <si>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</si>
  <si>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</si>
  <si>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</si>
  <si>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</si>
  <si>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</si>
  <si>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</si>
  <si>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</si>
  <si>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</si>
  <si>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</si>
  <si>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</si>
  <si>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</si>
  <si>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</si>
  <si>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</si>
  <si>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</si>
  <si>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</si>
  <si>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</si>
  <si>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</si>
  <si>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</si>
  <si>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</si>
  <si>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</si>
  <si>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</si>
  <si>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</si>
  <si>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</si>
  <si>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</si>
  <si>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</si>
  <si>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</si>
  <si>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</si>
  <si>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</si>
  <si>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</si>
  <si>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</si>
  <si>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</si>
  <si>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</si>
  <si>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</si>
  <si>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</si>
  <si>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</si>
  <si>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</si>
  <si>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</si>
  <si>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</si>
  <si>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</si>
  <si>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</si>
  <si>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</si>
  <si>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</si>
  <si>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</si>
  <si>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</si>
  <si>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</si>
  <si>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</si>
  <si>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</si>
  <si>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</si>
  <si>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</si>
  <si>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</si>
  <si>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</si>
  <si>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</si>
  <si>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</si>
  <si>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</si>
  <si>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</si>
  <si>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</si>
  <si>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</si>
  <si>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</si>
  <si>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</si>
  <si>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</si>
  <si>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</si>
  <si>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</si>
  <si>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</si>
  <si>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</si>
  <si>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</si>
  <si>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</si>
  <si>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</si>
  <si>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</si>
  <si>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</si>
  <si>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</si>
  <si>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</si>
  <si>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</si>
  <si>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</si>
  <si>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</si>
  <si>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</si>
  <si>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</si>
  <si>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</si>
  <si>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</si>
  <si>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</si>
  <si>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</si>
  <si>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</si>
  <si>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</si>
  <si>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</si>
  <si>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</si>
  <si>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</si>
  <si>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</si>
  <si>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</si>
  <si>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</si>
  <si>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</si>
  <si>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</si>
  <si>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</si>
  <si>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</si>
  <si>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</si>
  <si>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</si>
  <si>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</si>
  <si>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</si>
  <si>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</si>
  <si>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</si>
  <si>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</si>
  <si>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</si>
  <si>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</si>
  <si>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</si>
  <si>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</si>
  <si>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</si>
  <si>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</si>
  <si>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</si>
  <si>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</si>
  <si>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</si>
  <si>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</si>
  <si>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</si>
  <si>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</si>
  <si>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</si>
  <si>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</si>
  <si>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</si>
  <si>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</si>
  <si>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</si>
  <si>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</si>
  <si>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</si>
  <si>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</si>
  <si>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</si>
  <si>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</si>
  <si>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</si>
  <si>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</si>
  <si>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</si>
  <si>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</si>
  <si>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</si>
  <si>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</si>
  <si>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</si>
  <si>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</si>
  <si>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</si>
  <si>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</si>
  <si>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</si>
  <si>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</si>
  <si>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</si>
  <si>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</si>
  <si>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</si>
  <si>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</si>
  <si>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</si>
  <si>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</si>
  <si>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</si>
  <si>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</si>
  <si>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</si>
  <si>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</si>
  <si>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</si>
  <si>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</si>
  <si>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</si>
  <si>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</si>
  <si>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</si>
  <si>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</si>
  <si>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</si>
  <si>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</si>
  <si>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</si>
  <si>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</si>
  <si>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</si>
  <si>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</si>
  <si>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</si>
  <si>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</si>
  <si>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</si>
  <si>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</si>
  <si>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</si>
  <si>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</si>
  <si>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</si>
  <si>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</si>
  <si>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</si>
  <si>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</si>
  <si>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</si>
  <si>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</si>
  <si>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</si>
  <si>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</si>
  <si>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</si>
  <si>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</si>
  <si>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</si>
  <si>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</si>
  <si>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</si>
  <si>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</si>
  <si>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</si>
  <si>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</si>
  <si>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</si>
  <si>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</si>
  <si>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</si>
  <si>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</si>
  <si>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</si>
  <si>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</si>
  <si>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</si>
  <si>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</si>
  <si>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</si>
  <si>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</si>
  <si>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</si>
  <si>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</si>
  <si>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</si>
  <si>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</si>
  <si>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</si>
  <si>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</si>
  <si>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</si>
  <si>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</si>
  <si>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</si>
  <si>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</si>
  <si>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</si>
  <si>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</si>
  <si>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</si>
  <si>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</si>
  <si>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</si>
  <si>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</si>
  <si>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</si>
  <si>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</si>
  <si>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</si>
  <si>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</si>
  <si>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</si>
  <si>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</si>
  <si>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</si>
  <si>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</si>
  <si>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</si>
  <si>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</si>
  <si>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</si>
  <si>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</si>
  <si>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</si>
  <si>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</si>
  <si>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</si>
  <si>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</si>
  <si>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</si>
  <si>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</si>
  <si>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</si>
  <si>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</si>
  <si>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</si>
  <si>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</si>
  <si>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</si>
  <si>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</si>
  <si>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</si>
  <si>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</si>
  <si>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</si>
  <si>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</si>
  <si>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</si>
  <si>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</si>
  <si>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</si>
  <si>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</si>
  <si>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</si>
  <si>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</si>
  <si>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</si>
  <si>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</si>
  <si>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</si>
  <si>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</si>
  <si>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</si>
  <si>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</si>
  <si>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</si>
  <si>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</si>
  <si>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</si>
  <si>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</si>
  <si>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</si>
  <si>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</si>
  <si>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</si>
  <si>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</si>
  <si>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</si>
  <si>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</si>
  <si>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</si>
  <si>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</si>
  <si>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</si>
  <si>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</si>
  <si>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</si>
  <si>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</si>
  <si>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</si>
  <si>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</si>
  <si>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</si>
  <si>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</si>
  <si>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</si>
  <si>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</si>
  <si>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</si>
  <si>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</si>
  <si>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</si>
  <si>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</si>
  <si>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</si>
  <si>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</si>
  <si>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</si>
  <si>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</si>
  <si>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</si>
  <si>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</si>
  <si>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</si>
  <si>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</si>
  <si>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</si>
  <si>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</si>
  <si>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</si>
  <si>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</si>
  <si>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</si>
  <si>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</si>
  <si>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</si>
  <si>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</si>
  <si>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</si>
  <si>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</si>
  <si>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</si>
  <si>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</si>
  <si>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</si>
  <si>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</si>
  <si>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</si>
  <si>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</si>
  <si>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</si>
  <si>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</si>
  <si>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</si>
  <si>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</si>
  <si>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</si>
  <si>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</si>
  <si>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</si>
  <si>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</si>
  <si>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</si>
  <si>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</si>
  <si>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</si>
  <si>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</si>
  <si>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</si>
  <si>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</si>
  <si>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</si>
  <si>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</si>
  <si>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</si>
  <si>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</si>
  <si>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</si>
  <si>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</si>
  <si>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</si>
  <si>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</si>
  <si>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</si>
  <si>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</si>
  <si>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</si>
  <si>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</si>
  <si>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</si>
  <si>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</si>
  <si>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</si>
  <si>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</si>
  <si>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</si>
  <si>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</si>
  <si>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</si>
  <si>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</si>
  <si>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</si>
  <si>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</si>
  <si>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</si>
  <si>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</si>
  <si>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</si>
  <si>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</si>
  <si>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</si>
  <si>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</si>
  <si>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</si>
  <si>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</si>
  <si>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</si>
  <si>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</si>
  <si>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</si>
  <si>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</si>
  <si>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</si>
  <si>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</si>
  <si>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</si>
  <si>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</si>
  <si>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</si>
  <si>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</si>
  <si>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</si>
  <si>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</si>
  <si>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</si>
  <si>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</si>
  <si>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</si>
  <si>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</si>
  <si>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</si>
  <si>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</si>
  <si>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</si>
  <si>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</si>
  <si>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</si>
  <si>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</si>
  <si>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</si>
  <si>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</si>
  <si>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</si>
  <si>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</si>
  <si>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</si>
  <si>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</si>
  <si>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</si>
  <si>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</si>
  <si>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</si>
  <si>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</si>
  <si>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</si>
  <si>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</si>
  <si>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</si>
  <si>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</si>
  <si>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</si>
  <si>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</si>
  <si>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</si>
  <si>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</si>
  <si>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</si>
  <si>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</si>
  <si>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</si>
  <si>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</si>
  <si>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</si>
  <si>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</si>
  <si>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</si>
  <si>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</si>
  <si>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</si>
  <si>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</si>
  <si>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</si>
  <si>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</si>
  <si>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</si>
  <si>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</si>
  <si>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</si>
  <si>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</si>
  <si>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</si>
  <si>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</si>
  <si>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</si>
  <si>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</si>
  <si>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</si>
  <si>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</si>
  <si>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</si>
  <si>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</si>
  <si>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</si>
  <si>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</si>
  <si>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</si>
  <si>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</si>
  <si>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</si>
  <si>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</si>
  <si>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</si>
  <si>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</si>
  <si>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</si>
  <si>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</si>
  <si>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</si>
  <si>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</si>
  <si>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</si>
  <si>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</si>
  <si>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</si>
  <si>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</si>
  <si>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</si>
  <si>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</si>
  <si>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</si>
  <si>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</si>
  <si>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</si>
  <si>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</si>
  <si>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</si>
  <si>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</si>
  <si>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</si>
  <si>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</si>
  <si>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</si>
  <si>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</si>
  <si>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</si>
  <si>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</si>
  <si>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</si>
  <si>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</si>
  <si>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</si>
  <si>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</si>
  <si>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</si>
  <si>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</si>
  <si>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</si>
  <si>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</si>
  <si>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</si>
  <si>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</si>
  <si>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</si>
  <si>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</si>
  <si>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</si>
  <si>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</si>
  <si>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</si>
  <si>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</si>
  <si>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</si>
  <si>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</si>
  <si>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</si>
  <si>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</si>
  <si>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</si>
  <si>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</si>
  <si>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</si>
  <si>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</si>
  <si>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</si>
  <si>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</si>
  <si>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</si>
  <si>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</si>
  <si>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</si>
  <si>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</si>
  <si>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</si>
  <si>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</si>
  <si>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</si>
  <si>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</si>
  <si>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</si>
  <si>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</si>
  <si>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</si>
  <si>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</si>
  <si>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</si>
  <si>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</si>
  <si>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</si>
  <si>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</si>
  <si>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</si>
  <si>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</si>
  <si>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</si>
  <si>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</si>
  <si>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</si>
  <si>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</si>
  <si>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</si>
  <si>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</si>
  <si>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</si>
  <si>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</si>
  <si>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</si>
  <si>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</si>
  <si>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</si>
  <si>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</si>
  <si>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</si>
  <si>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</si>
  <si>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</si>
  <si>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</si>
  <si>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</si>
  <si>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</si>
  <si>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</si>
  <si>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</si>
  <si>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</si>
  <si>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</si>
  <si>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</si>
  <si>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</si>
  <si>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</si>
  <si>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</si>
  <si>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</si>
  <si>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</si>
  <si>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</si>
  <si>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</si>
  <si>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</si>
  <si>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</si>
  <si>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</si>
  <si>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</si>
  <si>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</si>
  <si>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</si>
  <si>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</si>
  <si>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</si>
  <si>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</si>
  <si>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</si>
  <si>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</si>
  <si>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</si>
  <si>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</si>
  <si>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</si>
  <si>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</si>
  <si>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</si>
  <si>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</si>
  <si>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</si>
  <si>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</si>
  <si>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</si>
  <si>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</si>
  <si>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</si>
  <si>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</si>
  <si>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</si>
  <si>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</si>
  <si>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</si>
  <si>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</si>
  <si>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</si>
  <si>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</si>
  <si>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</si>
  <si>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</si>
  <si>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</si>
  <si>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</si>
  <si>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</si>
  <si>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</si>
  <si>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</si>
  <si>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</si>
  <si>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</si>
  <si>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</si>
  <si>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</si>
  <si>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</si>
  <si>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</si>
  <si>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</si>
  <si>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</si>
  <si>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</si>
  <si>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</si>
  <si>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</si>
  <si>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</si>
  <si>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</si>
  <si>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</si>
  <si>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</si>
  <si>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</si>
  <si>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</si>
  <si>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</si>
  <si>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</si>
  <si>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</si>
  <si>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</si>
  <si>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</si>
  <si>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</si>
  <si>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</si>
  <si>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</si>
  <si>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</si>
  <si>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</si>
  <si>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</si>
  <si>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</si>
  <si>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</si>
  <si>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</si>
  <si>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</si>
  <si>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</si>
  <si>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</si>
  <si>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</si>
  <si>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</si>
  <si>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</si>
  <si>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</si>
  <si>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</si>
  <si>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</si>
  <si>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</si>
  <si>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</si>
  <si>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</si>
  <si>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</si>
  <si>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</si>
  <si>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</si>
  <si>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</si>
  <si>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</si>
  <si>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</si>
  <si>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</si>
  <si>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</si>
  <si>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</si>
  <si>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</si>
  <si>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</si>
  <si>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</si>
  <si>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</si>
  <si>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</si>
  <si>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</si>
  <si>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</si>
  <si>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</si>
  <si>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</si>
  <si>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</si>
  <si>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</si>
  <si>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</si>
  <si>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</si>
  <si>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</si>
  <si>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</si>
  <si>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</si>
  <si>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</si>
  <si>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</si>
  <si>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</si>
  <si>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</si>
  <si>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</si>
  <si>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</si>
  <si>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</si>
  <si>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</si>
  <si>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</si>
  <si>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</si>
  <si>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</si>
  <si>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</si>
  <si>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</si>
  <si>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</si>
  <si>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</si>
  <si>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</si>
  <si>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</si>
  <si>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</si>
  <si>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</si>
  <si>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</si>
  <si>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</si>
  <si>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</si>
  <si>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</si>
  <si>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</si>
  <si>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</si>
  <si>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</si>
  <si>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</si>
  <si>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</si>
  <si>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</si>
  <si>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</si>
  <si>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</si>
  <si>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</si>
  <si>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</si>
  <si>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</si>
  <si>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</si>
  <si>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</si>
  <si>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</si>
  <si>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</si>
  <si>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</si>
  <si>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</si>
  <si>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</si>
  <si>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</si>
  <si>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</si>
  <si>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</si>
  <si>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</si>
  <si>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</si>
  <si>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</si>
  <si>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</si>
  <si>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</si>
  <si>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</si>
  <si>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</si>
  <si>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</si>
  <si>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</si>
  <si>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</si>
  <si>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</si>
  <si>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</si>
  <si>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</si>
  <si>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</si>
  <si>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</si>
  <si>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</si>
  <si>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</si>
  <si>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</si>
  <si>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</si>
  <si>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</si>
  <si>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</si>
  <si>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</si>
  <si>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</si>
  <si>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</si>
  <si>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</si>
  <si>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</si>
  <si>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</si>
  <si>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</si>
  <si>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</si>
  <si>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</si>
  <si>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</si>
  <si>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</si>
  <si>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</si>
  <si>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</si>
  <si>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</si>
  <si>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</si>
  <si>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</si>
  <si>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</si>
  <si>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</si>
  <si>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</si>
  <si>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</si>
  <si>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</si>
  <si>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</si>
  <si>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</si>
  <si>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</si>
  <si>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</si>
  <si>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</si>
  <si>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</si>
  <si>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</si>
  <si>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</si>
  <si>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</si>
  <si>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</si>
  <si>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</si>
  <si>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</si>
  <si>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</si>
  <si>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</si>
  <si>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</si>
  <si>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</si>
  <si>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</si>
  <si>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</si>
  <si>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</si>
  <si>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</si>
  <si>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</si>
  <si>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</si>
  <si>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</si>
  <si>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</si>
  <si>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</si>
  <si>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</si>
  <si>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</si>
  <si>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</si>
  <si>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</si>
  <si>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</si>
  <si>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</si>
  <si>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</si>
  <si>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</si>
  <si>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</si>
  <si>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</si>
  <si>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</si>
  <si>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</si>
  <si>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</si>
  <si>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</si>
  <si>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</si>
  <si>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</si>
  <si>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</si>
  <si>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</si>
  <si>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</si>
  <si>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</si>
  <si>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</si>
  <si>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</si>
  <si>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</si>
  <si>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</si>
  <si>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</si>
  <si>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</si>
  <si>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</si>
  <si>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</si>
  <si>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</si>
  <si>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</si>
  <si>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</si>
  <si>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</si>
  <si>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</si>
  <si>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</si>
  <si>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</si>
  <si>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</si>
  <si>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</si>
  <si>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</si>
  <si>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</si>
  <si>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</si>
  <si>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</si>
  <si>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</si>
  <si>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</si>
  <si>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</si>
  <si>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</si>
  <si>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</si>
  <si>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</si>
  <si>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</si>
  <si>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</si>
  <si>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</si>
  <si>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</si>
  <si>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</si>
  <si>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</si>
  <si>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</si>
  <si>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</si>
  <si>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</si>
  <si>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</si>
  <si>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</si>
  <si>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</si>
  <si>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</si>
  <si>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</si>
  <si>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</si>
  <si>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</si>
  <si>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</si>
  <si>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</si>
  <si>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</si>
  <si>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</si>
  <si>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</si>
  <si>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</si>
  <si>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</si>
  <si>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</si>
  <si>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</si>
  <si>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</si>
  <si>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</si>
  <si>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</si>
  <si>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</si>
  <si>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</si>
  <si>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</si>
  <si>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</si>
  <si>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</si>
  <si>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</si>
  <si>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</si>
  <si>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</si>
  <si>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</si>
  <si>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</si>
  <si>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</si>
  <si>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</si>
  <si>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</si>
  <si>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</si>
  <si>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</si>
  <si>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</si>
  <si>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</si>
  <si>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</si>
  <si>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</si>
  <si>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</si>
  <si>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</si>
  <si>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</si>
  <si>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</si>
  <si>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</si>
  <si>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</si>
  <si>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</si>
  <si>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</si>
  <si>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</si>
  <si>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</si>
  <si>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</si>
  <si>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</si>
  <si>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</si>
  <si>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</si>
  <si>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</si>
  <si>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</si>
  <si>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</si>
  <si>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</si>
  <si>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</si>
  <si>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</si>
  <si>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</si>
  <si>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</si>
  <si>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</si>
  <si>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</si>
  <si>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</si>
  <si>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</si>
  <si>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</si>
  <si>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</si>
  <si>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</si>
  <si>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</si>
  <si>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</si>
  <si>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</si>
  <si>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</si>
  <si>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</si>
  <si>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</si>
  <si>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</si>
  <si>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</si>
  <si>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</si>
  <si>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</si>
  <si>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</si>
  <si>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</si>
  <si>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</si>
  <si>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</si>
  <si>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</si>
  <si>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</si>
  <si>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</si>
  <si>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</si>
  <si>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</si>
  <si>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</si>
  <si>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</si>
  <si>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</si>
  <si>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</si>
  <si>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</si>
  <si>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</si>
  <si>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</si>
  <si>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</si>
  <si>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</si>
  <si>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</si>
  <si>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</si>
  <si>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</si>
  <si>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</si>
  <si>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</si>
  <si>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</si>
  <si>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</si>
  <si>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</si>
  <si>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</si>
  <si>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</si>
  <si>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</si>
  <si>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</si>
  <si>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</si>
  <si>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</si>
  <si>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</si>
  <si>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</si>
  <si>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</si>
  <si>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</si>
  <si>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</si>
  <si>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</si>
  <si>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</si>
  <si>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</si>
  <si>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</si>
  <si>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</si>
  <si>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</si>
  <si>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</si>
  <si>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</si>
  <si>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</si>
  <si>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</si>
  <si>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</si>
  <si>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</si>
  <si>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</si>
  <si>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</si>
  <si>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</si>
  <si>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</si>
  <si>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</si>
  <si>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</si>
  <si>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</si>
  <si>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</si>
  <si>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</si>
  <si>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</si>
  <si>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</si>
  <si>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</si>
  <si>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</si>
  <si>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</si>
  <si>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</si>
  <si>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</si>
  <si>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</si>
  <si>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</si>
  <si>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</si>
  <si>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</si>
  <si>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</si>
  <si>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</si>
  <si>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</si>
  <si>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</si>
  <si>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</si>
  <si>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</si>
  <si>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</si>
  <si>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</si>
  <si>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</si>
  <si>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</si>
  <si>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</si>
  <si>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</si>
  <si>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</si>
  <si>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</si>
  <si>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</si>
  <si>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</si>
  <si>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</si>
  <si>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</si>
  <si>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</si>
  <si>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</si>
  <si>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</si>
  <si>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</si>
  <si>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</si>
  <si>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</si>
  <si>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</si>
  <si>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</si>
  <si>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</si>
  <si>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</si>
  <si>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</si>
  <si>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</si>
  <si>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</si>
  <si>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</si>
  <si>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</si>
  <si>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</si>
  <si>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</si>
  <si>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</si>
  <si>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</si>
  <si>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</si>
  <si>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</si>
  <si>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</si>
  <si>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</si>
  <si>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</si>
  <si>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</si>
  <si>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</si>
  <si>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</si>
  <si>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</si>
  <si>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</si>
  <si>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</si>
  <si>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</si>
  <si>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</si>
  <si>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</si>
  <si>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</si>
  <si>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</si>
  <si>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</si>
  <si>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</si>
  <si>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</si>
  <si>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</si>
  <si>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</si>
  <si>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</si>
  <si>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</si>
  <si>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</si>
  <si>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</si>
  <si>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</si>
  <si>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</si>
  <si>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</si>
  <si>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</si>
  <si>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</si>
  <si>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</si>
  <si>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</si>
  <si>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</si>
  <si>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</si>
  <si>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</si>
  <si>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</si>
  <si>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</si>
  <si>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</si>
  <si>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</si>
  <si>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</si>
  <si>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</si>
  <si>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</si>
  <si>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</si>
  <si>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</si>
  <si>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</si>
  <si>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</si>
  <si>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</si>
  <si>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</si>
  <si>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</si>
  <si>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</si>
  <si>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</si>
  <si>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</si>
  <si>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</si>
  <si>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</si>
  <si>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</si>
  <si>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</si>
  <si>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</si>
  <si>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</si>
  <si>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</si>
  <si>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</si>
  <si>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</si>
  <si>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</si>
  <si>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</si>
  <si>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</si>
  <si>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</si>
  <si>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</si>
  <si>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</si>
  <si>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</si>
  <si>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</si>
  <si>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</si>
  <si>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</si>
  <si>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</si>
  <si>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</si>
  <si>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</si>
  <si>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</si>
  <si>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</si>
  <si>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</si>
  <si>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</si>
  <si>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</si>
  <si>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</si>
  <si>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</si>
  <si>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</si>
  <si>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</si>
  <si>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</si>
  <si>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</si>
  <si>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</si>
  <si>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</si>
  <si>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</si>
  <si>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</si>
  <si>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</si>
  <si>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</si>
  <si>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</si>
  <si>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</si>
  <si>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</si>
  <si>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</si>
  <si>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</si>
  <si>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</si>
  <si>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</si>
  <si>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</si>
  <si>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</si>
  <si>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</si>
  <si>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</si>
  <si>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</si>
  <si>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</si>
  <si>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</si>
  <si>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</si>
  <si>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</si>
  <si>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</si>
  <si>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</si>
  <si>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</si>
  <si>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</si>
  <si>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</si>
  <si>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</si>
  <si>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</si>
  <si>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</si>
  <si>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</si>
  <si>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</si>
  <si>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</si>
  <si>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</si>
  <si>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</si>
  <si>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</si>
  <si>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</si>
  <si>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</si>
  <si>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</si>
  <si>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</si>
  <si>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</si>
  <si>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</si>
  <si>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</si>
  <si>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</si>
  <si>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</si>
  <si>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</si>
  <si>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</si>
  <si>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</si>
  <si>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</si>
  <si>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</si>
  <si>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</si>
  <si>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</si>
  <si>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</si>
  <si>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</si>
  <si>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</si>
  <si>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</si>
  <si>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</si>
  <si>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</si>
  <si>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</si>
  <si>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</si>
  <si>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</si>
  <si>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</si>
  <si>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</si>
  <si>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</si>
  <si>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</si>
  <si>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</si>
  <si>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</si>
  <si>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</si>
  <si>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</si>
  <si>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</si>
  <si>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</si>
  <si>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</si>
  <si>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</si>
  <si>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</si>
  <si>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</si>
  <si>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</si>
  <si>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</si>
  <si>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</si>
  <si>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</si>
  <si>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</si>
  <si>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</si>
  <si>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</si>
  <si>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</si>
  <si>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</si>
  <si>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</si>
  <si>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</si>
  <si>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</si>
  <si>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</si>
  <si>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</si>
  <si>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</si>
  <si>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</si>
  <si>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</si>
  <si>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</si>
  <si>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</si>
  <si>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</si>
  <si>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</si>
  <si>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</si>
  <si>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</si>
  <si>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</si>
  <si>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</si>
  <si>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</si>
  <si>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</si>
  <si>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</si>
  <si>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</si>
  <si>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</si>
  <si>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</si>
  <si>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</si>
  <si>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</si>
  <si>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</si>
  <si>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</si>
  <si>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</si>
  <si>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</si>
  <si>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</si>
  <si>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</si>
  <si>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</si>
  <si>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</si>
  <si>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</si>
  <si>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</si>
  <si>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</si>
  <si>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</si>
  <si>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</si>
  <si>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</si>
  <si>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</si>
  <si>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</si>
  <si>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</si>
  <si>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</si>
  <si>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</si>
  <si>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</si>
  <si>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</si>
  <si>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</si>
  <si>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</si>
  <si>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</si>
  <si>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</si>
  <si>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</si>
  <si>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</si>
  <si>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</si>
  <si>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</si>
  <si>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</si>
  <si>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</si>
  <si>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</si>
  <si>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</si>
  <si>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</si>
  <si>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</si>
  <si>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</si>
  <si>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</si>
  <si>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</si>
  <si>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</si>
  <si>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</si>
  <si>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</si>
  <si>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</si>
  <si>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</si>
  <si>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</si>
  <si>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</si>
  <si>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</si>
  <si>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</si>
  <si>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</si>
  <si>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</si>
  <si>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</si>
  <si>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</si>
  <si>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</si>
  <si>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</si>
  <si>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</si>
  <si>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</si>
  <si>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</si>
  <si>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</si>
  <si>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</si>
  <si>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</si>
  <si>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</si>
  <si>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</si>
  <si>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</si>
  <si>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</si>
  <si>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</si>
  <si>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</si>
  <si>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</si>
  <si>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</si>
  <si>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</si>
  <si>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</si>
  <si>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</si>
  <si>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</si>
  <si>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</si>
  <si>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</si>
  <si>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</si>
  <si>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</si>
  <si>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</si>
  <si>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</si>
  <si>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</si>
  <si>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</si>
  <si>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</si>
  <si>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</si>
  <si>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</si>
  <si>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</si>
  <si>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</si>
  <si>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</si>
  <si>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</si>
  <si>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</si>
  <si>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</si>
  <si>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</si>
  <si>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</si>
  <si>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</si>
  <si>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</si>
  <si>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</si>
  <si>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</si>
  <si>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</si>
  <si>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</si>
  <si>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</si>
  <si>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</si>
  <si>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</si>
  <si>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</si>
  <si>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</si>
  <si>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</si>
  <si>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</si>
  <si>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</si>
  <si>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</si>
  <si>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</si>
  <si>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</si>
  <si>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</si>
  <si>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</si>
  <si>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</si>
  <si>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</si>
  <si>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</si>
  <si>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</si>
  <si>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</si>
  <si>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</si>
  <si>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</si>
  <si>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</si>
  <si>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</si>
  <si>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</si>
  <si>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</si>
  <si>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</si>
  <si>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</si>
  <si>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</si>
  <si>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</si>
  <si>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</si>
  <si>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</si>
  <si>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</si>
  <si>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</si>
  <si>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</si>
  <si>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</si>
  <si>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</si>
  <si>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</si>
  <si>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</si>
  <si>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</si>
  <si>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</si>
  <si>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</si>
  <si>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</si>
  <si>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</si>
  <si>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</si>
  <si>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</si>
  <si>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</si>
  <si>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</si>
  <si>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</si>
  <si>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</si>
  <si>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</si>
  <si>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</si>
  <si>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</si>
  <si>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</si>
  <si>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</si>
  <si>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</si>
  <si>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</si>
  <si>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</si>
  <si>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</si>
  <si>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</si>
  <si>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</si>
  <si>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</si>
  <si>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</si>
  <si>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</si>
  <si>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</si>
  <si>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</si>
  <si>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</si>
  <si>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</si>
  <si>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</si>
  <si>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</si>
  <si>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</si>
  <si>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</si>
  <si>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</si>
  <si>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</si>
  <si>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</si>
  <si>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</si>
  <si>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</si>
  <si>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</si>
  <si>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</si>
  <si>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</si>
  <si>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</si>
  <si>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</si>
  <si>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</si>
  <si>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</si>
  <si>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</si>
  <si>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</si>
  <si>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</si>
  <si>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</si>
  <si>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</si>
  <si>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</si>
  <si>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</si>
  <si>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</si>
  <si>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</si>
  <si>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</si>
  <si>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</si>
  <si>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</si>
  <si>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</si>
  <si>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</si>
  <si>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</si>
  <si>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</si>
  <si>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</si>
  <si>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</si>
  <si>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</si>
  <si>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</si>
  <si>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</si>
  <si>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</si>
  <si>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</si>
  <si>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</si>
  <si>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</si>
  <si>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</si>
  <si>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</si>
  <si>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</si>
  <si>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</si>
  <si>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</si>
  <si>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</si>
  <si>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</si>
  <si>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</si>
  <si>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</si>
  <si>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</si>
  <si>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</si>
  <si>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</si>
  <si>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</si>
  <si>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</si>
  <si>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</si>
  <si>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</si>
  <si>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</si>
  <si>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</si>
  <si>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</si>
  <si>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</si>
  <si>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</si>
  <si>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</si>
  <si>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</si>
  <si>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</si>
  <si>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</si>
  <si>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</si>
  <si>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</si>
  <si>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</si>
  <si>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</si>
  <si>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</si>
  <si>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</si>
  <si>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</si>
  <si>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</si>
  <si>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</si>
  <si>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</si>
  <si>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</si>
  <si>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</si>
  <si>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</si>
  <si>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</si>
  <si>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</si>
  <si>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</si>
  <si>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</si>
  <si>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</si>
  <si>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</si>
  <si>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</si>
  <si>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</si>
  <si>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</si>
  <si>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</si>
  <si>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</si>
  <si>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</si>
  <si>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</si>
  <si>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</si>
  <si>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</si>
  <si>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</si>
  <si>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</si>
  <si>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</si>
  <si>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</si>
  <si>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</si>
  <si>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</si>
  <si>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</si>
  <si>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</si>
  <si>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</si>
  <si>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</si>
  <si>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</si>
  <si>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</si>
  <si>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</si>
  <si>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</si>
  <si>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</si>
  <si>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</si>
  <si>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</si>
  <si>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</si>
  <si>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</si>
  <si>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</si>
  <si>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</si>
  <si>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</si>
  <si>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</si>
  <si>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</si>
  <si>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</si>
  <si>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</si>
  <si>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</si>
  <si>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</si>
  <si>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</si>
  <si>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</si>
  <si>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</si>
  <si>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</si>
  <si>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</si>
  <si>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</si>
  <si>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</si>
  <si>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</si>
  <si>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</si>
  <si>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</si>
  <si>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</si>
  <si>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</si>
  <si>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</si>
  <si>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</si>
  <si>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</si>
  <si>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</si>
  <si>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</si>
  <si>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</si>
  <si>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</si>
  <si>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</si>
  <si>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</si>
  <si>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</si>
  <si>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</si>
  <si>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</si>
  <si>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</si>
  <si>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</si>
  <si>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</si>
  <si>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</si>
  <si>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</si>
  <si>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</si>
  <si>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</si>
  <si>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</si>
  <si>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</si>
  <si>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</si>
  <si>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</si>
  <si>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</si>
  <si>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</si>
  <si>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</si>
  <si>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</si>
  <si>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</si>
  <si>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</si>
  <si>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</si>
  <si>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</si>
  <si>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</si>
  <si>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</si>
  <si>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</si>
  <si>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</si>
  <si>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</si>
  <si>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</si>
  <si>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</si>
  <si>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</si>
  <si>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</si>
  <si>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</si>
  <si>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</si>
  <si>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</si>
  <si>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</si>
  <si>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</si>
  <si>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</si>
  <si>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</si>
  <si>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</si>
  <si>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</si>
  <si>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</si>
  <si>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</si>
  <si>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</si>
  <si>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</si>
  <si>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</si>
  <si>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</si>
  <si>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</si>
  <si>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</si>
  <si>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</si>
  <si>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</si>
  <si>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</si>
  <si>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</si>
  <si>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</si>
  <si>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</si>
  <si>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</si>
  <si>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</si>
  <si>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</si>
  <si>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</si>
  <si>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</si>
  <si>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</si>
  <si>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</si>
  <si>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</si>
  <si>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</si>
  <si>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</si>
  <si>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</si>
  <si>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</si>
  <si>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</si>
  <si>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</si>
  <si>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</si>
  <si>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</si>
  <si>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</si>
  <si>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</si>
  <si>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</si>
  <si>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</si>
  <si>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</si>
  <si>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</si>
  <si>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</si>
  <si>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</si>
  <si>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</si>
  <si>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</si>
  <si>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</si>
  <si>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</si>
  <si>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</si>
  <si>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</si>
  <si>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</si>
  <si>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</si>
  <si>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</si>
  <si>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</si>
  <si>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</si>
  <si>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</si>
  <si>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</si>
  <si>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</si>
  <si>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</si>
  <si>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</si>
  <si>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</si>
  <si>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</si>
  <si>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</si>
  <si>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</si>
  <si>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</si>
  <si>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</si>
  <si>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</si>
  <si>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</si>
  <si>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</si>
  <si>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</si>
  <si>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</si>
  <si>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</si>
  <si>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</si>
  <si>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</si>
  <si>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</si>
  <si>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</si>
  <si>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</si>
  <si>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</si>
  <si>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</si>
  <si>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</si>
  <si>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</si>
  <si>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</si>
  <si>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</si>
  <si>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</si>
  <si>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</si>
  <si>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</si>
  <si>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</si>
  <si>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</si>
  <si>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</si>
  <si>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</si>
  <si>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</si>
  <si>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</si>
  <si>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</si>
  <si>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</si>
  <si>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</si>
  <si>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</si>
  <si>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</si>
  <si>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</si>
  <si>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</si>
  <si>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</si>
  <si>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</si>
  <si>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</si>
  <si>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</si>
  <si>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</si>
  <si>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</si>
  <si>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</si>
  <si>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</si>
  <si>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</si>
  <si>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</si>
  <si>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</si>
  <si>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</si>
  <si>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</si>
  <si>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</si>
  <si>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</si>
  <si>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</si>
  <si>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</si>
  <si>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</si>
  <si>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</si>
  <si>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</si>
  <si>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</si>
  <si>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</si>
  <si>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</si>
  <si>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</si>
  <si>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</si>
  <si>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</si>
  <si>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</si>
  <si>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</si>
  <si>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</si>
  <si>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</si>
  <si>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</si>
  <si>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</si>
  <si>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</si>
  <si>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</si>
  <si>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</si>
  <si>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</si>
  <si>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</si>
  <si>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</si>
  <si>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</si>
  <si>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</si>
  <si>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</si>
  <si>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</si>
  <si>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</si>
  <si>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</si>
  <si>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</si>
  <si>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</si>
  <si>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</si>
  <si>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</si>
  <si>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</si>
  <si>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</si>
  <si>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</si>
  <si>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</si>
  <si>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</si>
  <si>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</si>
  <si>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</si>
  <si>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</si>
  <si>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</si>
  <si>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</si>
  <si>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</si>
  <si>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</si>
  <si>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</si>
  <si>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</si>
  <si>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</si>
  <si>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</si>
  <si>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</si>
  <si>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</si>
  <si>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</si>
  <si>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</si>
  <si>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</si>
  <si>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</si>
  <si>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</si>
  <si>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</si>
  <si>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</si>
  <si>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</si>
  <si>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</si>
  <si>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</si>
  <si>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</si>
  <si>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</si>
  <si>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</si>
  <si>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</si>
  <si>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</si>
  <si>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</si>
  <si>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</si>
  <si>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</si>
  <si>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</si>
  <si>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</si>
  <si>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</si>
  <si>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</si>
  <si>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</si>
  <si>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</si>
  <si>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</si>
  <si>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</si>
  <si>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</si>
  <si>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</si>
  <si>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</si>
  <si>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</si>
  <si>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</si>
  <si>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</si>
  <si>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</si>
  <si>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</si>
  <si>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</si>
  <si>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</si>
  <si>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</si>
  <si>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</si>
  <si>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</si>
  <si>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</si>
  <si>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</si>
  <si>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</si>
  <si>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</si>
  <si>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</si>
  <si>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</si>
  <si>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</si>
  <si>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</si>
  <si>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</si>
  <si>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</si>
  <si>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</si>
  <si>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</si>
  <si>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</si>
  <si>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</si>
  <si>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</si>
  <si>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</si>
  <si>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</si>
  <si>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</si>
  <si>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</si>
  <si>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</si>
  <si>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</si>
  <si>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</si>
  <si>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</si>
  <si>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</si>
  <si>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</si>
  <si>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</si>
  <si>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</si>
  <si>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</si>
  <si>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</si>
  <si>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</si>
  <si>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</si>
  <si>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</si>
  <si>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</si>
  <si>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</si>
  <si>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</si>
  <si>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</si>
  <si>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</si>
  <si>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</si>
  <si>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</si>
  <si>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</si>
  <si>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</si>
  <si>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</si>
  <si>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</si>
  <si>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</si>
  <si>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</si>
  <si>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</si>
  <si>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</si>
  <si>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</si>
  <si>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</si>
  <si>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</si>
  <si>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</si>
  <si>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</si>
  <si>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</si>
  <si>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</si>
  <si>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</si>
  <si>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</si>
  <si>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</si>
  <si>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</si>
  <si>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</si>
  <si>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</si>
  <si>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</si>
  <si>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</si>
  <si>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</si>
  <si>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</si>
  <si>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</si>
  <si>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</si>
  <si>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</si>
  <si>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</si>
  <si>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</si>
  <si>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</si>
  <si>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</si>
  <si>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</si>
  <si>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</si>
  <si>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</si>
  <si>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</si>
  <si>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</si>
  <si>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</si>
  <si>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</si>
  <si>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</si>
  <si>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</si>
  <si>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</si>
  <si>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</si>
  <si>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</si>
  <si>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</si>
  <si>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</si>
  <si>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</si>
  <si>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</si>
  <si>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</si>
  <si>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</si>
  <si>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</si>
  <si>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</si>
  <si>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</si>
  <si>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</si>
  <si>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</si>
  <si>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</si>
  <si>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</si>
  <si>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</si>
  <si>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</si>
  <si>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</si>
  <si>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</si>
  <si>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</si>
  <si>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</si>
  <si>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</si>
  <si>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</si>
  <si>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</si>
  <si>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</si>
  <si>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</si>
  <si>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</si>
  <si>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</si>
  <si>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</si>
  <si>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</si>
  <si>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</si>
  <si>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</si>
  <si>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</si>
  <si>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</si>
  <si>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</si>
  <si>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</si>
  <si>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</si>
  <si>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</si>
  <si>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</si>
  <si>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</si>
  <si>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</si>
  <si>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</si>
  <si>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</si>
  <si>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</si>
  <si>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</si>
  <si>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</si>
  <si>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</si>
  <si>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</si>
  <si>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</si>
  <si>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</si>
  <si>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</si>
  <si>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</si>
  <si>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</si>
  <si>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</si>
  <si>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</si>
  <si>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</si>
  <si>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</si>
  <si>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</si>
  <si>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</si>
  <si>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</si>
  <si>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</si>
  <si>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</si>
  <si>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</si>
  <si>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</si>
  <si>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</si>
  <si>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</si>
  <si>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</si>
  <si>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</si>
  <si>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</si>
  <si>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</si>
  <si>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</si>
  <si>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</si>
  <si>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</si>
  <si>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</si>
  <si>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</si>
  <si>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</si>
  <si>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</si>
  <si>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</si>
  <si>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</si>
  <si>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</si>
  <si>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</si>
  <si>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</si>
  <si>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</si>
  <si>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</si>
  <si>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</si>
  <si>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</si>
  <si>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</si>
  <si>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</si>
  <si>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</si>
  <si>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</si>
  <si>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</si>
  <si>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</si>
  <si>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</si>
  <si>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</si>
  <si>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</si>
  <si>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</si>
  <si>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</si>
  <si>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</si>
  <si>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</si>
  <si>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</si>
  <si>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</si>
  <si>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</si>
  <si>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</si>
  <si>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</si>
  <si>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</si>
  <si>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</si>
  <si>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</si>
  <si>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</si>
  <si>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</si>
  <si>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</si>
  <si>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</si>
  <si>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</si>
  <si>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</si>
  <si>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</si>
  <si>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</si>
  <si>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</si>
  <si>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</si>
  <si>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</si>
  <si>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</si>
  <si>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</si>
  <si>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</si>
  <si>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</si>
  <si>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</si>
  <si>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</si>
  <si>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</si>
  <si>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</si>
  <si>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</si>
  <si>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</si>
  <si>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</si>
  <si>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</si>
  <si>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</si>
  <si>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</si>
  <si>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</si>
  <si>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</si>
  <si>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</si>
  <si>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</si>
  <si>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</si>
  <si>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</si>
  <si>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</si>
  <si>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</si>
  <si>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</si>
  <si>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</si>
  <si>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</si>
  <si>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</si>
  <si>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</si>
  <si>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</si>
  <si>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</si>
  <si>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</si>
  <si>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</si>
  <si>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</si>
  <si>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</si>
  <si>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</si>
  <si>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</si>
  <si>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</si>
  <si>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</si>
  <si>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</si>
  <si>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</si>
  <si>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</si>
  <si>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</si>
  <si>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</si>
  <si>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</si>
  <si>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</si>
  <si>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</si>
  <si>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</si>
  <si>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</si>
  <si>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</si>
  <si>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</si>
  <si>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</si>
  <si>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</si>
  <si>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</si>
  <si>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</si>
  <si>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</si>
  <si>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</si>
  <si>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</si>
  <si>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</si>
  <si>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</si>
  <si>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</si>
  <si>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</si>
  <si>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</si>
  <si>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</si>
  <si>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</si>
  <si>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</si>
  <si>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</si>
  <si>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</si>
  <si>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</si>
  <si>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</si>
  <si>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</si>
  <si>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</si>
  <si>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</si>
  <si>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</si>
  <si>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</si>
  <si>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</si>
  <si>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</si>
  <si>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</si>
  <si>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</si>
  <si>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</si>
  <si>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</si>
  <si>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</si>
  <si>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</si>
  <si>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</si>
  <si>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</si>
  <si>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</si>
  <si>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</si>
  <si>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</si>
  <si>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</si>
  <si>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</si>
  <si>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</si>
  <si>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</si>
  <si>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</si>
  <si>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</si>
  <si>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</si>
  <si>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</si>
  <si>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</si>
  <si>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</si>
  <si>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</si>
  <si>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</si>
  <si>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</si>
  <si>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</si>
  <si>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</si>
  <si>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</si>
  <si>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</si>
  <si>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</si>
  <si>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</si>
  <si>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</si>
  <si>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</si>
  <si>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</si>
  <si>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</si>
  <si>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</si>
  <si>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</si>
  <si>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</si>
  <si>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</si>
  <si>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</si>
  <si>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</si>
  <si>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</si>
  <si>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</si>
  <si>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</si>
  <si>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</si>
  <si>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</si>
  <si>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</si>
  <si>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</si>
  <si>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</si>
  <si>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</si>
  <si>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</si>
  <si>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</si>
  <si>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</si>
  <si>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</si>
  <si>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</si>
  <si>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</si>
  <si>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</si>
  <si>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</si>
  <si>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</si>
  <si>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</si>
  <si>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</si>
  <si>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</si>
  <si>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</si>
  <si>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</si>
  <si>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</si>
  <si>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</si>
  <si>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</si>
  <si>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</si>
  <si>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</si>
  <si>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</si>
  <si>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</si>
  <si>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</si>
  <si>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</si>
  <si>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</si>
  <si>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</si>
  <si>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</si>
  <si>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</si>
  <si>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</si>
  <si>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</si>
  <si>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</si>
  <si>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</si>
  <si>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</si>
  <si>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</si>
  <si>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</si>
  <si>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</si>
  <si>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</si>
  <si>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</si>
  <si>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</si>
  <si>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</si>
  <si>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</si>
  <si>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</si>
  <si>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</si>
  <si>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</si>
  <si>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</si>
  <si>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</si>
  <si>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</si>
  <si>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</si>
  <si>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</si>
  <si>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</si>
  <si>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</si>
  <si>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</si>
  <si>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</si>
  <si>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</si>
  <si>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</si>
  <si>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</si>
  <si>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</si>
  <si>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</si>
  <si>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</si>
  <si>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</si>
  <si>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</si>
  <si>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</si>
  <si>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</si>
  <si>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</si>
  <si>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</si>
  <si>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</si>
  <si>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</si>
  <si>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</si>
  <si>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</si>
  <si>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</si>
  <si>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</si>
  <si>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</si>
  <si>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</si>
  <si>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</si>
  <si>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</si>
  <si>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</si>
  <si>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</si>
  <si>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</si>
  <si>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</si>
  <si>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</si>
  <si>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</si>
  <si>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</si>
  <si>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</si>
  <si>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</si>
  <si>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</si>
  <si>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</si>
  <si>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</si>
  <si>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</si>
  <si>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</si>
  <si>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</si>
  <si>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</si>
  <si>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</si>
  <si>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</si>
  <si>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</si>
  <si>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</si>
  <si>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</si>
  <si>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</si>
  <si>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</si>
  <si>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</si>
  <si>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</si>
  <si>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</si>
  <si>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</si>
  <si>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</si>
  <si>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</si>
  <si>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</si>
  <si>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</si>
  <si>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</si>
  <si>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</si>
  <si>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</si>
  <si>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</si>
  <si>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</si>
  <si>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</si>
  <si>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</si>
  <si>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</si>
  <si>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</si>
  <si>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</si>
  <si>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</si>
  <si>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</si>
  <si>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</si>
  <si>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</si>
  <si>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</si>
  <si>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</si>
  <si>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</si>
  <si>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</si>
  <si>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</si>
  <si>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</si>
  <si>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</si>
  <si>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</si>
  <si>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</si>
  <si>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</si>
  <si>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</si>
  <si>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</si>
  <si>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</si>
  <si>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</si>
  <si>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</si>
  <si>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</si>
  <si>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</si>
  <si>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</si>
  <si>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</si>
  <si>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</si>
  <si>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</si>
  <si>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</si>
  <si>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</si>
  <si>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</si>
  <si>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</si>
  <si>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</si>
  <si>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</si>
  <si>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</si>
  <si>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</si>
  <si>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</si>
  <si>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</si>
  <si>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</si>
  <si>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</si>
  <si>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</si>
  <si>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</si>
  <si>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</si>
  <si>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</si>
  <si>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</si>
  <si>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</si>
  <si>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</si>
  <si>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</si>
  <si>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</si>
  <si>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</si>
  <si>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</si>
  <si>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</si>
  <si>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</si>
  <si>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</si>
  <si>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</si>
  <si>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</si>
  <si>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</si>
  <si>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</si>
  <si>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</si>
  <si>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</si>
  <si>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</si>
  <si>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</si>
  <si>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</si>
  <si>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</si>
  <si>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</si>
  <si>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</si>
  <si>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</si>
  <si>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</si>
  <si>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</si>
  <si>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</si>
  <si>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</si>
  <si>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</si>
  <si>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</si>
  <si>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</si>
  <si>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</si>
  <si>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</si>
  <si>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</si>
  <si>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</si>
  <si>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</si>
  <si>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</si>
  <si>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</si>
  <si>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</si>
  <si>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</si>
  <si>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</si>
  <si>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</si>
  <si>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</si>
  <si>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</si>
  <si>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</si>
  <si>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</si>
  <si>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</si>
  <si>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</si>
  <si>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</si>
  <si>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</si>
  <si>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</si>
  <si>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</si>
  <si>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</si>
  <si>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</si>
  <si>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</si>
  <si>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</si>
  <si>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</si>
  <si>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</si>
  <si>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</si>
  <si>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</si>
  <si>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</si>
  <si>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</si>
  <si>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</si>
  <si>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</si>
  <si>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</si>
  <si>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</si>
  <si>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</si>
  <si>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</si>
  <si>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</si>
  <si>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</si>
  <si>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</si>
  <si>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</si>
  <si>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</si>
  <si>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</si>
  <si>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</si>
  <si>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</si>
  <si>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</si>
  <si>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</si>
  <si>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</si>
  <si>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</si>
  <si>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</si>
  <si>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</si>
  <si>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</si>
  <si>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</si>
  <si>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</si>
  <si>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</si>
  <si>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</si>
  <si>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</si>
  <si>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</si>
  <si>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</si>
  <si>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</si>
  <si>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</si>
  <si>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</si>
  <si>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</si>
  <si>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</si>
  <si>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</si>
  <si>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</si>
  <si>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</si>
  <si>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</si>
  <si>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</si>
  <si>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</si>
  <si>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</si>
  <si>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</si>
  <si>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</si>
  <si>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</si>
  <si>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</si>
  <si>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</si>
  <si>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</si>
  <si>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</si>
  <si>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</si>
  <si>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</si>
  <si>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</si>
  <si>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</si>
  <si>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</si>
  <si>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</si>
  <si>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</si>
  <si>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</si>
  <si>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</si>
  <si>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</si>
  <si>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</si>
  <si>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</si>
  <si>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</si>
  <si>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</si>
  <si>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</si>
  <si>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</si>
  <si>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</si>
  <si>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</si>
  <si>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</si>
  <si>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</si>
  <si>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</si>
  <si>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</si>
  <si>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</si>
  <si>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</si>
  <si>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</si>
  <si>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</si>
  <si>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</si>
  <si>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</si>
  <si>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</si>
  <si>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</si>
  <si>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</si>
  <si>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</si>
  <si>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</si>
  <si>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</si>
  <si>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</si>
  <si>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</si>
  <si>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</si>
  <si>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</si>
  <si>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</si>
  <si>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</si>
  <si>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</si>
  <si>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</si>
  <si>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</si>
  <si>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</si>
  <si>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</si>
  <si>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</si>
  <si>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</si>
  <si>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</si>
  <si>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</si>
  <si>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</si>
  <si>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</si>
  <si>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</si>
  <si>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</si>
  <si>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</si>
  <si>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</si>
  <si>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</si>
  <si>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</si>
  <si>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</si>
  <si>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</si>
  <si>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</si>
  <si>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</si>
  <si>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</si>
  <si>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</si>
  <si>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</si>
  <si>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</si>
  <si>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</si>
  <si>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</si>
  <si>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</si>
  <si>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</si>
  <si>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</si>
  <si>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</si>
  <si>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</si>
  <si>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</si>
  <si>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</si>
  <si>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</si>
  <si>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</si>
  <si>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</si>
  <si>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</si>
  <si>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</si>
  <si>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</si>
  <si>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</si>
  <si>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</si>
  <si>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</si>
  <si>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</si>
  <si>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</si>
  <si>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</si>
  <si>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</si>
  <si>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</si>
  <si>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</si>
  <si>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</si>
  <si>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</si>
  <si>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</si>
  <si>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</si>
  <si>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</si>
  <si>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</si>
  <si>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</si>
  <si>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</si>
  <si>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</si>
  <si>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</si>
  <si>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</si>
  <si>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</si>
  <si>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</si>
  <si>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</si>
  <si>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</si>
  <si>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</si>
  <si>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</si>
  <si>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</si>
  <si>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</si>
  <si>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</si>
  <si>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</si>
  <si>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</si>
  <si>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</si>
  <si>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</si>
  <si>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</si>
  <si>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</si>
  <si>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</si>
  <si>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</si>
  <si>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</si>
  <si>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</si>
  <si>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</si>
  <si>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</si>
  <si>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</si>
  <si>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</si>
  <si>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</si>
  <si>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</si>
  <si>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</si>
  <si>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</si>
  <si>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</si>
  <si>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</si>
  <si>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</si>
  <si>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</si>
  <si>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</si>
  <si>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</si>
  <si>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</si>
  <si>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</si>
  <si>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</si>
  <si>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</si>
  <si>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</si>
  <si>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</si>
  <si>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</si>
  <si>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</si>
  <si>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</si>
  <si>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</si>
  <si>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</si>
  <si>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</si>
  <si>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</si>
  <si>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</si>
  <si>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</si>
  <si>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</si>
  <si>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</si>
  <si>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</si>
  <si>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</si>
  <si>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</si>
  <si>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</si>
  <si>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</si>
  <si>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</si>
  <si>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</si>
  <si>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</si>
  <si>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</si>
  <si>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</si>
  <si>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</si>
  <si>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</si>
  <si>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</si>
  <si>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</si>
  <si>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</si>
  <si>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</si>
  <si>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</si>
  <si>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</si>
  <si>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</si>
  <si>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</si>
  <si>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</si>
  <si>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</si>
  <si>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</si>
  <si>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</si>
  <si>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</si>
  <si>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</si>
  <si>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</si>
  <si>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</si>
  <si>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</si>
  <si>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</si>
  <si>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</si>
  <si>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</si>
  <si>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</si>
  <si>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</si>
  <si>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</si>
  <si>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</si>
  <si>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</si>
  <si>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</si>
  <si>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</si>
  <si>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</si>
  <si>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</si>
  <si>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</si>
  <si>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</si>
  <si>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</si>
  <si>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</si>
  <si>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</si>
  <si>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</si>
  <si>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</si>
  <si>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</si>
  <si>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</si>
  <si>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</si>
  <si>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</si>
  <si>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</si>
  <si>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</si>
  <si>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</si>
  <si>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</si>
  <si>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</si>
  <si>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</si>
  <si>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</si>
  <si>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</si>
  <si>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</si>
  <si>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</si>
  <si>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</si>
  <si>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</si>
  <si>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</si>
  <si>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</si>
  <si>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</si>
  <si>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</si>
  <si>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</si>
  <si>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</si>
  <si>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</si>
  <si>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</si>
  <si>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</si>
  <si>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</si>
  <si>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</si>
  <si>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</si>
  <si>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</si>
  <si>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</si>
  <si>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</si>
  <si>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</si>
  <si>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</si>
  <si>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</si>
  <si>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</si>
  <si>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</si>
  <si>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</si>
  <si>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</si>
  <si>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</si>
  <si>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</si>
  <si>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</si>
  <si>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</si>
  <si>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</si>
  <si>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</si>
  <si>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</si>
  <si>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</si>
  <si>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</si>
  <si>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</si>
  <si>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</si>
  <si>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</si>
  <si>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</si>
  <si>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</si>
  <si>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</si>
  <si>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</si>
  <si>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</si>
  <si>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</si>
  <si>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</si>
  <si>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</si>
  <si>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</si>
  <si>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</si>
  <si>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</si>
  <si>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</si>
  <si>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</si>
  <si>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</si>
  <si>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</si>
  <si>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</si>
  <si>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</si>
  <si>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</si>
  <si>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</si>
  <si>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</si>
  <si>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</si>
  <si>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</si>
  <si>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</si>
  <si>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</si>
  <si>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</si>
  <si>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</si>
  <si>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</si>
  <si>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</si>
  <si>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</si>
  <si>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</si>
  <si>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</si>
  <si>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</si>
  <si>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</si>
  <si>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</si>
  <si>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</si>
  <si>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</si>
  <si>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</si>
  <si>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</si>
  <si>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</si>
  <si>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</si>
  <si>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</si>
  <si>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</si>
  <si>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</si>
  <si>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</si>
  <si>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</si>
  <si>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</si>
  <si>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</si>
  <si>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</si>
  <si>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</si>
  <si>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</si>
  <si>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</si>
  <si>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</si>
  <si>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</si>
  <si>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</si>
  <si>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</si>
  <si>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</si>
  <si>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</si>
  <si>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</si>
  <si>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</si>
  <si>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</si>
  <si>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</si>
  <si>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</si>
  <si>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</si>
  <si>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</si>
  <si>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</si>
  <si>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</si>
  <si>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</si>
  <si>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</si>
  <si>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</si>
  <si>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</si>
  <si>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</si>
  <si>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</si>
  <si>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</si>
  <si>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</si>
  <si>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</si>
  <si>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</si>
  <si>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</si>
  <si>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</si>
  <si>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</si>
  <si>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</si>
  <si>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</si>
  <si>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</si>
  <si>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</si>
  <si>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</si>
  <si>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</si>
  <si>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</si>
  <si>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</si>
  <si>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</si>
  <si>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</si>
  <si>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</si>
  <si>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</si>
  <si>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</si>
  <si>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</si>
  <si>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</si>
  <si>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</si>
  <si>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</si>
  <si>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</si>
  <si>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</si>
  <si>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</si>
  <si>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</si>
  <si>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</si>
  <si>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</si>
  <si>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</si>
  <si>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</si>
  <si>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</si>
  <si>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</si>
  <si>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</si>
  <si>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</si>
  <si>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</si>
  <si>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</si>
  <si>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</si>
  <si>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</si>
  <si>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</si>
  <si>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</si>
  <si>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</si>
  <si>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</si>
  <si>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</si>
  <si>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</si>
  <si>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</si>
  <si>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</si>
  <si>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</si>
  <si>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</si>
  <si>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</si>
  <si>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</si>
  <si>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</si>
  <si>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</si>
  <si>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</si>
  <si>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</si>
  <si>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</si>
  <si>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</si>
  <si>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</si>
  <si>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</si>
  <si>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</si>
  <si>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</si>
  <si>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</si>
  <si>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</si>
  <si>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</si>
  <si>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</si>
  <si>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</si>
  <si>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</si>
  <si>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</si>
  <si>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</si>
  <si>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</si>
  <si>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</si>
  <si>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</si>
  <si>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</si>
  <si>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</si>
  <si>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</si>
  <si>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</si>
  <si>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</si>
  <si>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</si>
  <si>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</si>
  <si>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</si>
  <si>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</si>
  <si>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</si>
  <si>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</si>
  <si>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</si>
  <si>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</si>
  <si>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</si>
  <si>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</si>
  <si>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</si>
  <si>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</si>
  <si>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</si>
  <si>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</si>
  <si>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</si>
  <si>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</si>
  <si>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</si>
  <si>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</si>
  <si>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</si>
  <si>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</si>
  <si>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</si>
  <si>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</si>
  <si>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</si>
  <si>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</si>
  <si>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</si>
  <si>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</si>
  <si>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</si>
  <si>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</si>
  <si>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</si>
  <si>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</si>
  <si>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</si>
  <si>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</si>
  <si>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</si>
  <si>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</si>
  <si>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</si>
  <si>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</si>
  <si>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</si>
  <si>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</si>
  <si>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</si>
  <si>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</si>
  <si>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</si>
  <si>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</si>
  <si>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</si>
  <si>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</si>
  <si>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</si>
  <si>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</si>
  <si>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</si>
  <si>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</si>
  <si>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</si>
  <si>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</si>
  <si>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</si>
  <si>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</si>
  <si>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</si>
  <si>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</si>
  <si>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</si>
  <si>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</si>
  <si>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</si>
  <si>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</si>
  <si>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</si>
  <si>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</si>
  <si>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</si>
  <si>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</si>
  <si>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</si>
  <si>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</si>
  <si>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</si>
  <si>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</si>
  <si>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</si>
  <si>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</si>
  <si>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</si>
  <si>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</si>
  <si>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</si>
  <si>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</si>
  <si>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</si>
  <si>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</si>
  <si>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</si>
  <si>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</si>
  <si>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</si>
  <si>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</si>
  <si>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</si>
  <si>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</si>
  <si>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</si>
  <si>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</si>
  <si>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</si>
  <si>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</si>
  <si>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</si>
  <si>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</si>
  <si>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</si>
  <si>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</si>
  <si>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</si>
  <si>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</si>
  <si>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</si>
  <si>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</si>
  <si>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</si>
  <si>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</si>
  <si>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</si>
  <si>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</si>
  <si>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</si>
  <si>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</si>
  <si>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</si>
  <si>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</si>
  <si>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</si>
  <si>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</si>
  <si>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</si>
  <si>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</si>
  <si>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</si>
  <si>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</si>
  <si>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</si>
  <si>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</si>
  <si>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</si>
  <si>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</si>
  <si>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</si>
  <si>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</si>
  <si>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</si>
  <si>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</si>
  <si>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</si>
  <si>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</si>
  <si>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</si>
  <si>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</si>
  <si>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</si>
  <si>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</si>
  <si>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</si>
  <si>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</si>
  <si>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</si>
  <si>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</si>
  <si>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</si>
  <si>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</si>
  <si>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</si>
  <si>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</si>
  <si>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</si>
  <si>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</si>
  <si>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</si>
  <si>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</si>
  <si>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</si>
  <si>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</si>
  <si>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</si>
  <si>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</si>
  <si>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</si>
  <si>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</si>
  <si>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</si>
  <si>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</si>
  <si>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</si>
  <si>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</si>
  <si>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</si>
  <si>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</si>
  <si>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</si>
  <si>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</si>
  <si>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</si>
  <si>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</si>
  <si>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</si>
  <si>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</si>
  <si>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</si>
  <si>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</si>
  <si>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</si>
  <si>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</si>
  <si>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</si>
  <si>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</si>
  <si>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</si>
  <si>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</si>
  <si>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</si>
  <si>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</si>
  <si>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</si>
  <si>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</si>
  <si>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</si>
  <si>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</si>
  <si>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</si>
  <si>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</si>
  <si>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</si>
  <si>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</si>
  <si>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</si>
  <si>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</si>
  <si>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</si>
  <si>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</si>
  <si>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</si>
  <si>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</si>
  <si>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</si>
  <si>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</si>
  <si>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</si>
  <si>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</si>
  <si>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</si>
  <si>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</si>
  <si>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</si>
  <si>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</si>
  <si>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</si>
  <si>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</si>
  <si>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</si>
  <si>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</si>
  <si>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</si>
  <si>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</si>
  <si>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</si>
  <si>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</si>
  <si>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</si>
  <si>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</si>
  <si>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</si>
  <si>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</si>
  <si>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</si>
  <si>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</si>
  <si>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</si>
  <si>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</si>
  <si>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</si>
  <si>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</si>
  <si>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</si>
  <si>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</si>
  <si>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</si>
  <si>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</si>
  <si>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</si>
  <si>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</si>
  <si>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</si>
  <si>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</si>
  <si>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</si>
  <si>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</si>
  <si>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</si>
  <si>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</si>
  <si>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</si>
  <si>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</si>
  <si>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</si>
  <si>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</si>
  <si>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</si>
  <si>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</si>
  <si>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</si>
  <si>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</si>
  <si>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</si>
  <si>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</si>
  <si>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</si>
  <si>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</si>
  <si>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</si>
  <si>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</si>
  <si>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</si>
  <si>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</si>
  <si>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</si>
  <si>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</si>
  <si>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</si>
  <si>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</si>
  <si>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</si>
  <si>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</si>
  <si>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</si>
  <si>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</si>
  <si>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</si>
  <si>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</si>
  <si>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</si>
  <si>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</si>
  <si>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</si>
  <si>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</si>
  <si>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</si>
  <si>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</si>
  <si>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</si>
  <si>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</si>
  <si>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</si>
  <si>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</si>
  <si>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</si>
  <si>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</si>
  <si>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</si>
  <si>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</si>
  <si>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</si>
  <si>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</si>
  <si>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</si>
  <si>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</si>
  <si>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</si>
  <si>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</si>
  <si>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</si>
  <si>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</si>
  <si>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</si>
  <si>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</si>
  <si>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</si>
  <si>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</si>
  <si>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</si>
  <si>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</si>
  <si>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</si>
  <si>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</si>
  <si>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</si>
  <si>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</si>
  <si>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</si>
  <si>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</si>
  <si>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</si>
  <si>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</si>
  <si>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</si>
  <si>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</si>
  <si>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</si>
  <si>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</si>
  <si>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</si>
  <si>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</si>
  <si>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</si>
  <si>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</si>
  <si>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</si>
  <si>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</si>
  <si>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</si>
  <si>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</si>
  <si>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</si>
  <si>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</si>
  <si>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</si>
  <si>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</si>
  <si>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</si>
  <si>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</si>
  <si>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</si>
  <si>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</si>
  <si>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</si>
  <si>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</si>
  <si>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</si>
  <si>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</si>
  <si>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</si>
  <si>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</si>
  <si>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</si>
  <si>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</si>
  <si>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</si>
  <si>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</si>
  <si>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</si>
  <si>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</si>
  <si>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</si>
  <si>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</si>
  <si>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</si>
  <si>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</si>
  <si>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</si>
  <si>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</si>
  <si>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</si>
  <si>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</si>
  <si>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</si>
  <si>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</si>
  <si>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</si>
  <si>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</si>
  <si>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</si>
  <si>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</si>
  <si>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</si>
  <si>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</si>
  <si>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</si>
  <si>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</si>
  <si>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</si>
  <si>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</si>
  <si>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</si>
  <si>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</si>
  <si>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</si>
  <si>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</si>
  <si>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</si>
  <si>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</si>
  <si>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</si>
  <si>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</si>
  <si>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</si>
  <si>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</si>
  <si>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</si>
  <si>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</si>
  <si>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</si>
  <si>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</si>
  <si>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</si>
  <si>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</si>
  <si>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</si>
  <si>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</si>
  <si>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</si>
  <si>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</si>
  <si>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</si>
  <si>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</si>
  <si>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</si>
  <si>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</si>
  <si>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</si>
  <si>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</si>
  <si>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</si>
  <si>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</si>
  <si>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</si>
  <si>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</si>
  <si>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</si>
  <si>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</si>
  <si>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</si>
  <si>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</si>
  <si>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</si>
  <si>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</si>
  <si>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</si>
  <si>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</si>
  <si>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</si>
  <si>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</si>
  <si>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</si>
  <si>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</si>
  <si>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</si>
  <si>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</si>
  <si>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</si>
  <si>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</si>
  <si>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</si>
  <si>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</si>
  <si>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</si>
  <si>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</si>
  <si>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</si>
  <si>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</si>
  <si>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</si>
  <si>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</si>
  <si>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</si>
  <si>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</si>
  <si>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</si>
  <si>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</si>
  <si>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</si>
  <si>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</si>
  <si>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</si>
  <si>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</si>
  <si>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</si>
  <si>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</si>
  <si>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</si>
  <si>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</si>
  <si>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</si>
  <si>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</si>
  <si>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</si>
  <si>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</si>
  <si>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</si>
  <si>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</si>
  <si>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</si>
  <si>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</si>
  <si>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</si>
  <si>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</si>
  <si>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</si>
  <si>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</si>
  <si>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</si>
  <si>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</si>
  <si>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</si>
  <si>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</si>
  <si>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</si>
  <si>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</si>
  <si>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</si>
  <si>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</si>
  <si>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</si>
  <si>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</si>
  <si>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</si>
  <si>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</si>
  <si>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</si>
  <si>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</si>
  <si>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</si>
  <si>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</si>
  <si>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</si>
  <si>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</si>
  <si>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</si>
  <si>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</si>
  <si>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</si>
  <si>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</si>
  <si>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</si>
  <si>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</si>
  <si>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</si>
  <si>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</si>
  <si>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</si>
  <si>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</si>
  <si>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</si>
  <si>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</si>
  <si>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</si>
  <si>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</si>
  <si>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</si>
  <si>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</si>
  <si>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</si>
  <si>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</si>
  <si>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</si>
  <si>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</si>
  <si>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</si>
  <si>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</si>
  <si>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</si>
  <si>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</si>
  <si>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</si>
  <si>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</si>
  <si>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</si>
  <si>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</si>
  <si>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</si>
  <si>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</si>
  <si>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</si>
  <si>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</si>
  <si>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</si>
  <si>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</si>
  <si>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</si>
  <si>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</si>
  <si>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</si>
  <si>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</si>
  <si>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</si>
  <si>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</si>
  <si>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</si>
  <si>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</si>
  <si>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</si>
  <si>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</si>
  <si>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</si>
  <si>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</si>
  <si>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</si>
  <si>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</si>
  <si>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</si>
  <si>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</si>
  <si>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</si>
  <si>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</si>
  <si>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</si>
  <si>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</si>
  <si>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</si>
  <si>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</si>
  <si>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</si>
  <si>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</si>
  <si>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</si>
  <si>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</si>
  <si>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</si>
  <si>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</si>
  <si>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</si>
  <si>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</si>
  <si>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</si>
  <si>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</si>
  <si>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</si>
  <si>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</si>
  <si>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</si>
  <si>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</si>
  <si>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</si>
  <si>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</si>
  <si>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</si>
  <si>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</si>
  <si>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</si>
  <si>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</si>
  <si>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</si>
  <si>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</si>
  <si>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</si>
  <si>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</si>
  <si>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</si>
  <si>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</si>
  <si>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</si>
  <si>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</si>
  <si>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</si>
  <si>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</si>
  <si>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</si>
  <si>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</si>
  <si>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</si>
  <si>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</si>
  <si>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</si>
  <si>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</si>
  <si>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</si>
  <si>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</si>
  <si>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</si>
  <si>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</si>
  <si>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</si>
  <si>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</si>
  <si>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</si>
  <si>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</si>
  <si>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</si>
  <si>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</si>
  <si>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</si>
  <si>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</si>
  <si>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</si>
  <si>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</si>
  <si>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</si>
  <si>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</si>
  <si>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</si>
  <si>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</si>
  <si>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</si>
  <si>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</si>
  <si>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</si>
  <si>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</si>
  <si>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</si>
  <si>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</si>
  <si>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</si>
  <si>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</si>
  <si>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</si>
  <si>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</si>
  <si>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</si>
  <si>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</si>
  <si>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</si>
  <si>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</si>
  <si>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</si>
  <si>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</si>
  <si>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</si>
  <si>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</si>
  <si>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</si>
  <si>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</si>
  <si>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</si>
  <si>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</si>
  <si>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</si>
  <si>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</si>
  <si>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</si>
  <si>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</si>
  <si>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</si>
  <si>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</si>
  <si>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</si>
  <si>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</si>
  <si>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</si>
  <si>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</si>
  <si>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</si>
  <si>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</si>
  <si>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</si>
  <si>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</si>
  <si>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</si>
  <si>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</si>
  <si>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</si>
  <si>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</si>
  <si>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</si>
  <si>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</si>
  <si>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</si>
  <si>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</si>
  <si>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</si>
  <si>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</si>
  <si>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</si>
  <si>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</si>
  <si>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</si>
  <si>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</si>
  <si>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</si>
  <si>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</si>
  <si>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</si>
  <si>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</si>
  <si>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</si>
  <si>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</si>
  <si>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</si>
  <si>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</si>
  <si>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</si>
  <si>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</si>
  <si>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</si>
  <si>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</si>
  <si>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</si>
  <si>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</si>
  <si>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</si>
  <si>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</si>
  <si>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</si>
  <si>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</si>
  <si>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</si>
  <si>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</si>
  <si>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</si>
  <si>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</si>
  <si>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</si>
  <si>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</si>
  <si>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</si>
  <si>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</si>
  <si>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</si>
  <si>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</si>
  <si>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</si>
  <si>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</si>
  <si>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</si>
  <si>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</si>
  <si>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</si>
  <si>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</si>
  <si>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</si>
  <si>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</si>
  <si>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</si>
  <si>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</si>
  <si>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</si>
  <si>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</si>
  <si>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</si>
  <si>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</si>
  <si>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</si>
  <si>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</si>
  <si>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</si>
  <si>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</si>
  <si>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</si>
  <si>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</si>
  <si>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</si>
  <si>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</si>
  <si>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</si>
  <si>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</si>
  <si>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</si>
  <si>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</si>
  <si>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</si>
  <si>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</si>
  <si>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</si>
  <si>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</si>
  <si>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</si>
  <si>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</si>
  <si>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</si>
  <si>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</si>
  <si>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</si>
  <si>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</si>
  <si>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</si>
  <si>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</si>
  <si>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</si>
  <si>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</si>
  <si>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</si>
  <si>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</si>
  <si>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</si>
  <si>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</si>
  <si>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</si>
  <si>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</si>
  <si>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</si>
  <si>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</si>
  <si>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</si>
  <si>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</si>
  <si>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</si>
  <si>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</si>
  <si>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</si>
  <si>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</si>
  <si>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</si>
  <si>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</si>
  <si>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</si>
  <si>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</si>
  <si>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</si>
  <si>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</si>
  <si>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</si>
  <si>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</si>
  <si>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</si>
  <si>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</si>
  <si>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</si>
  <si>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</si>
  <si>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</si>
  <si>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</si>
  <si>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</si>
  <si>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</si>
  <si>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</si>
  <si>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</si>
  <si>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</si>
  <si>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</si>
  <si>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</si>
  <si>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</si>
  <si>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</si>
  <si>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</si>
  <si>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</si>
  <si>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</si>
  <si>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</si>
  <si>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</si>
  <si>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</si>
  <si>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</si>
  <si>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</si>
  <si>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</si>
  <si>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</si>
  <si>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</si>
  <si>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</si>
  <si>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</si>
  <si>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</si>
  <si>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</si>
  <si>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</si>
  <si>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</si>
  <si>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</si>
  <si>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</si>
  <si>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</si>
  <si>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</si>
  <si>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</si>
  <si>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</si>
  <si>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</si>
  <si>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</si>
  <si>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</si>
  <si>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</si>
  <si>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</si>
  <si>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</si>
  <si>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</si>
  <si>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</si>
  <si>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</si>
  <si>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</si>
  <si>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</si>
  <si>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</si>
  <si>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</si>
  <si>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</si>
  <si>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</si>
  <si>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</si>
  <si>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</si>
  <si>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</si>
  <si>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</si>
  <si>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</si>
  <si>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</si>
  <si>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</si>
  <si>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</si>
  <si>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</si>
  <si>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</si>
  <si>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</si>
  <si>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</si>
  <si>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</si>
  <si>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</si>
  <si>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</si>
  <si>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</si>
  <si>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</si>
  <si>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</si>
  <si>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</si>
  <si>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</si>
  <si>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</si>
  <si>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</si>
  <si>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</si>
  <si>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</si>
  <si>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</si>
  <si>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</si>
  <si>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</si>
  <si>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</si>
  <si>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</si>
  <si>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</si>
  <si>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</si>
  <si>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</si>
  <si>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</si>
  <si>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</si>
  <si>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</si>
  <si>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</si>
  <si>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</si>
  <si>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</si>
  <si>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</si>
  <si>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</si>
  <si>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</si>
  <si>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</si>
  <si>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</si>
  <si>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</si>
  <si>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</si>
  <si>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</si>
  <si>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</si>
  <si>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</si>
  <si>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</si>
  <si>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</si>
  <si>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</si>
  <si>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</si>
  <si>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</si>
  <si>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</si>
  <si>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</si>
  <si>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</si>
  <si>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</si>
  <si>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</si>
  <si>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</si>
  <si>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</si>
  <si>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</si>
  <si>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</si>
  <si>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</si>
  <si>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</si>
  <si>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</si>
  <si>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</si>
  <si>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</si>
  <si>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</si>
  <si>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</si>
  <si>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</si>
  <si>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</si>
  <si>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</si>
  <si>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</si>
  <si>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</si>
  <si>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</si>
  <si>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</si>
  <si>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</si>
  <si>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</si>
  <si>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</si>
  <si>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</si>
  <si>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</si>
  <si>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</si>
  <si>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</si>
  <si>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</si>
  <si>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</si>
  <si>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</si>
  <si>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</si>
  <si>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</si>
  <si>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</si>
  <si>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</si>
  <si>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</si>
  <si>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</si>
  <si>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</si>
  <si>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</si>
  <si>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</si>
  <si>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</si>
  <si>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</si>
  <si>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</si>
  <si>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</si>
  <si>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</si>
  <si>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</si>
  <si>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</si>
  <si>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</si>
  <si>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</si>
  <si>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</si>
  <si>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</si>
  <si>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</si>
  <si>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</si>
  <si>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</si>
  <si>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</si>
  <si>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</si>
  <si>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</si>
  <si>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</si>
  <si>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</si>
  <si>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</si>
  <si>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</si>
  <si>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</si>
  <si>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</si>
  <si>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</si>
  <si>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</si>
  <si>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</si>
  <si>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</si>
  <si>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</si>
  <si>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</si>
  <si>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</si>
  <si>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</si>
  <si>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</si>
  <si>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</si>
  <si>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</si>
  <si>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</si>
  <si>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</si>
  <si>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</si>
  <si>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</si>
  <si>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</si>
  <si>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</si>
  <si>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</si>
  <si>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</si>
  <si>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</si>
  <si>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</si>
  <si>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</si>
  <si>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</si>
  <si>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</si>
  <si>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</si>
  <si>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</si>
  <si>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</si>
  <si>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</si>
  <si>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</si>
  <si>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</si>
  <si>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</si>
  <si>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</si>
  <si>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</si>
  <si>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</si>
  <si>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</si>
  <si>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</si>
  <si>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</si>
  <si>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</si>
  <si>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</si>
  <si>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</si>
  <si>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</si>
  <si>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</si>
  <si>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</si>
  <si>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</si>
  <si>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</si>
  <si>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</si>
  <si>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</si>
  <si>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</si>
  <si>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</si>
  <si>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</si>
  <si>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</si>
  <si>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</si>
  <si>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</si>
  <si>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</si>
  <si>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</si>
  <si>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</si>
  <si>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</si>
  <si>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</si>
  <si>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</si>
  <si>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</si>
  <si>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</si>
  <si>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</si>
  <si>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</si>
  <si>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</si>
  <si>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</si>
  <si>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</si>
  <si>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</si>
  <si>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</si>
  <si>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</si>
  <si>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</si>
  <si>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</si>
  <si>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</si>
  <si>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</si>
  <si>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</si>
  <si>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</si>
  <si>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</si>
  <si>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</si>
  <si>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</si>
  <si>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</si>
  <si>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</si>
  <si>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</si>
  <si>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</si>
  <si>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</si>
  <si>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</si>
  <si>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</si>
  <si>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</si>
  <si>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</si>
  <si>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</si>
  <si>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</si>
  <si>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</si>
  <si>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</si>
  <si>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</si>
  <si>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</si>
  <si>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</si>
  <si>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</si>
  <si>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</si>
  <si>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</si>
  <si>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</si>
  <si>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</si>
  <si>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</si>
  <si>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</si>
  <si>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</si>
  <si>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</si>
  <si>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</si>
  <si>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</si>
  <si>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</si>
  <si>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</si>
  <si>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</si>
  <si>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</si>
  <si>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</si>
  <si>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</si>
  <si>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</si>
  <si>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</si>
  <si>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</si>
  <si>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</si>
  <si>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</si>
  <si>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</si>
  <si>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</si>
  <si>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</si>
  <si>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</si>
  <si>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</si>
  <si>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</si>
  <si>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</si>
  <si>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</si>
  <si>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</si>
  <si>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</si>
  <si>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</si>
  <si>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</si>
  <si>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</si>
  <si>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</si>
  <si>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</si>
  <si>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</si>
  <si>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</si>
  <si>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</si>
  <si>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</si>
  <si>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</si>
  <si>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</si>
  <si>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</si>
  <si>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</si>
  <si>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</si>
  <si>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</si>
  <si>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</si>
  <si>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</si>
  <si>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</si>
  <si>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</si>
  <si>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</si>
  <si>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</si>
  <si>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</si>
  <si>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</si>
  <si>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</si>
  <si>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</si>
  <si>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</si>
  <si>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</si>
  <si>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</si>
  <si>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</si>
  <si>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</si>
  <si>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</si>
  <si>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</si>
  <si>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</si>
  <si>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</si>
  <si>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</si>
  <si>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</si>
  <si>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</si>
  <si>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</si>
  <si>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</si>
  <si>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</si>
  <si>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</si>
  <si>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</si>
  <si>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</si>
  <si>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</si>
  <si>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</si>
  <si>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</si>
  <si>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</si>
  <si>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</si>
  <si>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</si>
  <si>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</si>
  <si>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</si>
  <si>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</si>
  <si>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</si>
  <si>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</si>
  <si>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</si>
  <si>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</si>
  <si>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</si>
  <si>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</si>
  <si>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</si>
  <si>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</si>
  <si>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</si>
  <si>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</si>
  <si>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</si>
  <si>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</si>
  <si>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</si>
  <si>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</si>
  <si>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</si>
  <si>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</si>
  <si>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</si>
  <si>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</si>
  <si>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</si>
  <si>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</si>
  <si>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</si>
  <si>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</si>
  <si>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</si>
  <si>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</si>
  <si>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</si>
  <si>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</si>
  <si>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</si>
  <si>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</si>
  <si>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</si>
  <si>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</si>
  <si>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</si>
  <si>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</si>
  <si>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</si>
  <si>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</si>
  <si>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</si>
  <si>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</si>
  <si>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</si>
  <si>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</si>
  <si>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</si>
  <si>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</si>
  <si>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</si>
  <si>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</si>
  <si>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</si>
  <si>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</si>
  <si>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</si>
  <si>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</si>
  <si>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</si>
  <si>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</si>
  <si>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</si>
  <si>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</si>
  <si>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</si>
  <si>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</si>
  <si>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</si>
  <si>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</si>
  <si>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</si>
  <si>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</si>
  <si>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</si>
  <si>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</si>
  <si>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</si>
  <si>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</si>
  <si>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</si>
  <si>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</si>
  <si>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</si>
  <si>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</si>
  <si>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</si>
  <si>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</si>
  <si>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</si>
  <si>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</si>
  <si>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</si>
  <si>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</si>
  <si>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</si>
  <si>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</si>
  <si>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</si>
  <si>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</si>
  <si>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</si>
  <si>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</si>
  <si>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</si>
  <si>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</si>
  <si>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</si>
  <si>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</si>
  <si>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</si>
  <si>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</si>
  <si>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</si>
  <si>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</si>
  <si>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</si>
  <si>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</si>
  <si>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</si>
  <si>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</si>
  <si>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</si>
  <si>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</si>
  <si>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</si>
  <si>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</si>
  <si>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</si>
  <si>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</si>
  <si>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</si>
  <si>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</si>
  <si>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</si>
  <si>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</si>
  <si>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</si>
  <si>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</si>
  <si>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</si>
  <si>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</si>
  <si>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</si>
  <si>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</si>
  <si>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</si>
  <si>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</si>
  <si>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</si>
  <si>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</si>
  <si>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</si>
  <si>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</si>
  <si>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</si>
  <si>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</si>
  <si>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</si>
  <si>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</si>
  <si>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</si>
  <si>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</si>
  <si>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</si>
  <si>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</si>
  <si>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</si>
  <si>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</si>
  <si>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</si>
  <si>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</si>
  <si>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</si>
  <si>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</si>
  <si>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</si>
  <si>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</si>
  <si>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</si>
  <si>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</si>
  <si>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</si>
  <si>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</si>
  <si>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</si>
  <si>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</si>
  <si>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</si>
  <si>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</si>
  <si>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</si>
  <si>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</si>
  <si>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</si>
  <si>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</si>
  <si>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</si>
  <si>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</si>
  <si>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</si>
  <si>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</si>
  <si>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</si>
  <si>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</si>
  <si>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</si>
  <si>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</si>
  <si>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</si>
  <si>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</si>
  <si>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</si>
  <si>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</si>
  <si>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</si>
  <si>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</si>
  <si>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</si>
  <si>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</si>
  <si>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</si>
  <si>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</si>
  <si>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</si>
  <si>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</si>
  <si>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</si>
  <si>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</si>
  <si>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</si>
  <si>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</si>
  <si>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</si>
  <si>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</si>
  <si>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</si>
  <si>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</si>
  <si>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</si>
  <si>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</si>
  <si>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</si>
  <si>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</si>
  <si>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</si>
  <si>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</si>
  <si>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</si>
  <si>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</si>
  <si>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</si>
  <si>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</si>
  <si>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</si>
  <si>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</si>
  <si>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</si>
  <si>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</si>
  <si>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</si>
  <si>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</si>
  <si>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</si>
  <si>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</si>
  <si>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</si>
  <si>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</si>
  <si>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</si>
  <si>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</si>
  <si>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</si>
  <si>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</si>
  <si>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</si>
  <si>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</si>
  <si>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</si>
  <si>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</si>
  <si>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</si>
  <si>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</si>
  <si>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</si>
  <si>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</si>
  <si>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</si>
  <si>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</si>
  <si>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</si>
  <si>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</si>
  <si>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</si>
  <si>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</si>
  <si>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</si>
  <si>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</si>
  <si>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</si>
  <si>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</si>
  <si>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</si>
  <si>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</si>
  <si>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</si>
  <si>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</si>
  <si>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</si>
  <si>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</si>
  <si>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</si>
  <si>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</si>
  <si>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</si>
  <si>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</si>
  <si>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</si>
  <si>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</si>
  <si>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</si>
  <si>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</si>
  <si>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</si>
  <si>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</si>
  <si>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</si>
  <si>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</si>
  <si>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</si>
  <si>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</si>
  <si>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</si>
  <si>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</si>
  <si>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</si>
  <si>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</si>
  <si>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</si>
  <si>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</si>
  <si>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</si>
  <si>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</si>
  <si>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</si>
  <si>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</si>
  <si>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</si>
  <si>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</si>
  <si>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</si>
  <si>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</si>
  <si>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</si>
  <si>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</si>
  <si>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</si>
  <si>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</si>
  <si>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</si>
  <si>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</si>
  <si>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</si>
  <si>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</si>
  <si>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</si>
  <si>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</si>
  <si>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</si>
  <si>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</si>
  <si>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</si>
  <si>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</si>
  <si>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</si>
  <si>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</si>
  <si>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</si>
  <si>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</si>
  <si>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</si>
  <si>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</si>
  <si>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</si>
  <si>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</si>
  <si>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</si>
  <si>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</si>
  <si>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</si>
  <si>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</si>
  <si>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</si>
  <si>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</si>
  <si>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</si>
  <si>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</si>
  <si>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</si>
  <si>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</si>
  <si>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</si>
  <si>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</si>
  <si>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</si>
  <si>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</si>
  <si>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</si>
  <si>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</si>
  <si>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</si>
  <si>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</si>
  <si>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</si>
  <si>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</si>
  <si>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</si>
  <si>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</si>
  <si>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</si>
  <si>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</si>
  <si>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</si>
  <si>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</si>
  <si>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</si>
  <si>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</si>
  <si>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</si>
  <si>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</si>
  <si>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</si>
  <si>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</si>
  <si>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</si>
  <si>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</si>
  <si>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</si>
  <si>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</si>
  <si>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</si>
  <si>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</si>
  <si>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</si>
  <si>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</si>
  <si>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</si>
  <si>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</si>
  <si>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</si>
  <si>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</si>
  <si>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</si>
  <si>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</si>
  <si>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</si>
  <si>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</si>
  <si>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</si>
  <si>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</si>
  <si>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</si>
  <si>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</si>
  <si>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</si>
  <si>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</si>
  <si>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</si>
  <si>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</si>
  <si>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</si>
  <si>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</si>
  <si>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</si>
  <si>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</si>
  <si>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</si>
  <si>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</si>
  <si>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</si>
  <si>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</si>
  <si>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</si>
  <si>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</si>
  <si>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</si>
  <si>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</si>
  <si>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</si>
  <si>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</si>
  <si>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</si>
  <si>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</si>
  <si>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</si>
  <si>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</si>
  <si>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</si>
  <si>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</si>
  <si>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</si>
  <si>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</si>
  <si>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</si>
  <si>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</si>
  <si>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</si>
  <si>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</si>
  <si>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</si>
  <si>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</si>
  <si>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</si>
  <si>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</si>
  <si>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</si>
  <si>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</si>
  <si>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</si>
  <si>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</si>
  <si>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</si>
  <si>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</si>
  <si>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</si>
  <si>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</si>
  <si>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</si>
  <si>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</si>
  <si>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</si>
  <si>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</si>
  <si>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</si>
  <si>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</si>
  <si>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</si>
  <si>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</si>
  <si>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</si>
  <si>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</si>
  <si>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</si>
  <si>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</si>
  <si>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</si>
  <si>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</si>
  <si>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</si>
  <si>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</si>
  <si>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</si>
  <si>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</si>
  <si>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</si>
  <si>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</si>
  <si>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</si>
  <si>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</si>
  <si>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</si>
  <si>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</si>
  <si>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</si>
  <si>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</si>
  <si>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</si>
  <si>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</si>
  <si>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</si>
  <si>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</si>
  <si>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</si>
  <si>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</si>
  <si>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</si>
  <si>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</si>
  <si>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</si>
  <si>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</si>
  <si>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</si>
  <si>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</si>
  <si>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</si>
  <si>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</si>
  <si>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</si>
  <si>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</si>
  <si>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</si>
  <si>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</si>
  <si>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</si>
  <si>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</si>
  <si>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</si>
  <si>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</si>
  <si>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</si>
  <si>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</si>
  <si>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</si>
  <si>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</si>
  <si>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</si>
  <si>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</si>
  <si>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</si>
  <si>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</si>
  <si>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</si>
  <si>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</si>
  <si>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</si>
  <si>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</si>
  <si>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</si>
  <si>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</si>
  <si>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</si>
  <si>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</si>
  <si>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</si>
  <si>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</si>
  <si>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</si>
  <si>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</si>
  <si>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</si>
  <si>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</si>
  <si>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</si>
  <si>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</si>
  <si>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</si>
  <si>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</si>
  <si>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</si>
  <si>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</si>
  <si>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</si>
  <si>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</si>
  <si>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</si>
  <si>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</si>
  <si>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</si>
  <si>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</si>
  <si>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</si>
  <si>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</si>
  <si>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</si>
  <si>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</si>
  <si>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</si>
  <si>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</si>
  <si>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</si>
  <si>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</si>
  <si>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</si>
  <si>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</si>
  <si>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</si>
  <si>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</si>
  <si>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</si>
  <si>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</si>
  <si>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</si>
  <si>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</si>
  <si>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</si>
  <si>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</si>
  <si>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</si>
  <si>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</si>
  <si>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</si>
  <si>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</si>
  <si>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</si>
  <si>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</si>
  <si>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</si>
  <si>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</si>
  <si>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</si>
  <si>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</si>
  <si>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</si>
  <si>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</si>
  <si>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</si>
  <si>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</si>
  <si>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</si>
  <si>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</si>
  <si>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</si>
  <si>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</si>
  <si>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</si>
  <si>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</si>
  <si>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</si>
  <si>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</si>
  <si>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</si>
  <si>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</si>
  <si>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</si>
  <si>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</si>
  <si>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</si>
  <si>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</si>
  <si>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</si>
  <si>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</si>
  <si>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</si>
  <si>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</si>
  <si>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</si>
  <si>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</si>
  <si>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</si>
  <si>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</si>
  <si>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</si>
  <si>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</si>
  <si>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</si>
  <si>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</si>
  <si>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</si>
  <si>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</si>
  <si>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</si>
  <si>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</si>
  <si>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</si>
  <si>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</si>
  <si>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</si>
  <si>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</si>
  <si>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</si>
  <si>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</si>
  <si>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</si>
  <si>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</si>
  <si>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</si>
  <si>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</si>
  <si>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</si>
  <si>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</si>
  <si>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</si>
  <si>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</si>
  <si>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</si>
  <si>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</si>
  <si>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</si>
  <si>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</si>
  <si>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</si>
  <si>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</si>
  <si>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</si>
  <si>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</si>
  <si>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</si>
  <si>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</si>
  <si>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</si>
  <si>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</si>
  <si>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</si>
  <si>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</si>
  <si>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</si>
  <si>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</si>
  <si>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</si>
  <si>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</si>
  <si>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</si>
  <si>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</si>
  <si>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</si>
  <si>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</si>
  <si>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</si>
  <si>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</si>
  <si>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</si>
  <si>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</si>
  <si>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</si>
  <si>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</si>
  <si>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</si>
  <si>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</si>
  <si>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</si>
  <si>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</si>
  <si>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</si>
  <si>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</si>
  <si>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</si>
  <si>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</si>
  <si>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</si>
  <si>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</si>
  <si>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</si>
  <si>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</si>
  <si>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</si>
  <si>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</si>
  <si>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</si>
  <si>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</si>
  <si>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</si>
  <si>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</si>
  <si>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</si>
  <si>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</si>
  <si>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</si>
  <si>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</si>
  <si>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</si>
  <si>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</si>
  <si>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</si>
  <si>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</si>
  <si>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</si>
  <si>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</si>
  <si>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</si>
  <si>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</si>
  <si>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</si>
  <si>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</si>
  <si>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</si>
  <si>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</si>
  <si>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</si>
  <si>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</si>
  <si>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</si>
  <si>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</si>
  <si>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</si>
  <si>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</si>
  <si>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</si>
  <si>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</si>
  <si>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</si>
  <si>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</si>
  <si>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</si>
  <si>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</si>
  <si>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</si>
  <si>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</si>
  <si>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</si>
  <si>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</si>
  <si>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</si>
  <si>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</si>
  <si>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</si>
  <si>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</si>
  <si>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</si>
  <si>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</si>
  <si>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</si>
  <si>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</si>
  <si>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</si>
  <si>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</si>
  <si>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</si>
  <si>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</si>
  <si>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</si>
  <si>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</si>
  <si>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</si>
  <si>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</si>
  <si>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</si>
  <si>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</si>
  <si>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</si>
  <si>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</si>
  <si>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</si>
  <si>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</si>
  <si>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</si>
  <si>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</si>
  <si>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</si>
  <si>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</si>
  <si>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</si>
  <si>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</si>
  <si>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</si>
  <si>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</si>
  <si>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</si>
  <si>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</si>
  <si>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</si>
  <si>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</si>
  <si>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</si>
  <si>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</si>
  <si>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</si>
  <si>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</si>
  <si>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</si>
  <si>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</si>
  <si>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</si>
  <si>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</si>
  <si>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</si>
  <si>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</si>
  <si>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</si>
  <si>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</si>
  <si>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</si>
  <si>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</si>
  <si>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</si>
  <si>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</si>
  <si>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</si>
  <si>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</si>
  <si>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</si>
  <si>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</si>
  <si>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</si>
  <si>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</si>
  <si>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</si>
  <si>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</si>
  <si>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</si>
  <si>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</si>
  <si>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</si>
  <si>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</si>
  <si>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</si>
  <si>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</si>
  <si>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</si>
  <si>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</si>
  <si>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</si>
  <si>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</si>
  <si>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</si>
  <si>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</si>
  <si>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</si>
  <si>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</si>
  <si>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</si>
  <si>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</si>
  <si>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</si>
  <si>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</si>
  <si>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</si>
  <si>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</si>
  <si>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</si>
  <si>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</si>
  <si>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</si>
  <si>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</si>
  <si>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</si>
  <si>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</si>
  <si>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</si>
  <si>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</si>
  <si>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</si>
  <si>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</si>
  <si>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</si>
  <si>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</si>
  <si>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</si>
  <si>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</si>
  <si>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</si>
  <si>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</si>
  <si>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</si>
  <si>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</si>
  <si>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</si>
  <si>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</si>
  <si>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</si>
  <si>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</si>
  <si>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</si>
  <si>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</si>
  <si>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</si>
  <si>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</si>
  <si>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</si>
  <si>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</si>
  <si>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</si>
  <si>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</si>
  <si>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</si>
  <si>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</si>
  <si>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</si>
  <si>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</si>
  <si>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</si>
  <si>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</si>
  <si>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</si>
  <si>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</si>
  <si>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</si>
  <si>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</si>
  <si>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</si>
  <si>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</si>
  <si>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</si>
  <si>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</si>
  <si>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</si>
  <si>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</si>
  <si>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</si>
  <si>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</si>
  <si>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</si>
  <si>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</si>
  <si>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</si>
  <si>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</si>
  <si>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</si>
  <si>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</si>
  <si>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</si>
  <si>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</si>
  <si>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</si>
  <si>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</si>
  <si>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</si>
  <si>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</si>
  <si>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</si>
  <si>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</si>
  <si>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</si>
  <si>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</si>
  <si>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</si>
  <si>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</si>
  <si>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</si>
  <si>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</si>
  <si>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</si>
  <si>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</si>
  <si>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</si>
  <si>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</si>
  <si>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</si>
  <si>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</si>
  <si>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</si>
  <si>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</si>
  <si>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</si>
  <si>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</si>
  <si>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</si>
  <si>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</si>
  <si>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</si>
  <si>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</si>
  <si>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</si>
  <si>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</si>
  <si>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</si>
  <si>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</si>
  <si>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</si>
  <si>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</si>
  <si>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</si>
  <si>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</si>
  <si>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</si>
  <si>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</si>
  <si>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</si>
  <si>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</si>
  <si>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</si>
  <si>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</si>
  <si>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</si>
  <si>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</si>
  <si>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</si>
  <si>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</si>
  <si>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</si>
  <si>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</si>
  <si>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</si>
  <si>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</si>
  <si>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</si>
  <si>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</si>
  <si>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</si>
  <si>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</si>
  <si>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</si>
  <si>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</si>
  <si>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</si>
  <si>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</si>
  <si>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</si>
  <si>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</si>
  <si>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</si>
  <si>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</si>
  <si>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</si>
  <si>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</si>
  <si>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</si>
  <si>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</si>
  <si>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</si>
  <si>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</si>
  <si>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</si>
  <si>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</si>
  <si>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</si>
  <si>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</si>
  <si>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</si>
  <si>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</si>
  <si>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</si>
  <si>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</si>
  <si>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</si>
  <si>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</si>
  <si>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</si>
  <si>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</si>
  <si>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</si>
  <si>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</si>
  <si>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</si>
  <si>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</si>
  <si>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</si>
  <si>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</si>
  <si>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</si>
  <si>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</si>
  <si>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</si>
  <si>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</si>
  <si>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</si>
  <si>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</si>
  <si>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</si>
  <si>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</si>
  <si>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</si>
  <si>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</si>
  <si>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</si>
  <si>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</si>
  <si>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</si>
  <si>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</si>
  <si>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</si>
  <si>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</si>
  <si>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</si>
  <si>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</si>
  <si>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</si>
  <si>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</si>
  <si>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</si>
  <si>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</si>
  <si>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</si>
  <si>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</si>
  <si>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</si>
  <si>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</si>
  <si>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</si>
  <si>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</si>
  <si>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</si>
  <si>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</si>
  <si>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</si>
  <si>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</si>
  <si>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</si>
  <si>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</si>
  <si>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</si>
  <si>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</si>
  <si>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</si>
  <si>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</si>
  <si>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</si>
  <si>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</si>
  <si>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</si>
  <si>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</si>
  <si>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</si>
  <si>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</si>
  <si>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</si>
  <si>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</si>
  <si>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</si>
  <si>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</si>
  <si>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</si>
  <si>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</si>
  <si>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</si>
  <si>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</si>
  <si>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</si>
  <si>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</si>
  <si>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</si>
  <si>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</si>
  <si>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</si>
  <si>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</si>
  <si>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</si>
  <si>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</si>
  <si>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</si>
  <si>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</si>
  <si>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</si>
  <si>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</si>
  <si>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</si>
  <si>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</si>
  <si>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</si>
  <si>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</si>
  <si>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</si>
  <si>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</si>
  <si>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</si>
  <si>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</si>
  <si>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</si>
  <si>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</si>
  <si>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</si>
  <si>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</si>
  <si>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</si>
  <si>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</si>
  <si>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</si>
  <si>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</si>
  <si>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</si>
  <si>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</si>
  <si>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</si>
  <si>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</si>
  <si>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</si>
  <si>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</si>
  <si>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</si>
  <si>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</si>
  <si>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</si>
  <si>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</si>
  <si>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</si>
  <si>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</si>
  <si>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</si>
  <si>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</si>
  <si>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</si>
  <si>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</si>
  <si>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</si>
  <si>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</si>
  <si>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</si>
  <si>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</si>
  <si>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</si>
  <si>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</si>
  <si>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</si>
  <si>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</si>
  <si>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</si>
  <si>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</si>
  <si>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</si>
  <si>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</si>
  <si>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</si>
  <si>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</si>
  <si>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</si>
  <si>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</si>
  <si>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</si>
  <si>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</si>
  <si>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</si>
  <si>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</si>
  <si>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</si>
  <si>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</si>
  <si>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</si>
  <si>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</si>
  <si>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</si>
  <si>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</si>
  <si>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</si>
  <si>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</si>
  <si>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</si>
  <si>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</si>
  <si>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</si>
  <si>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</si>
  <si>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</si>
  <si>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</si>
  <si>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</si>
  <si>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</si>
  <si>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</si>
  <si>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</si>
  <si>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</si>
  <si>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</si>
  <si>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</si>
  <si>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</si>
  <si>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</si>
  <si>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</si>
  <si>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</si>
  <si>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</si>
  <si>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</si>
  <si>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</si>
  <si>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</si>
  <si>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</si>
  <si>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</si>
  <si>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</si>
  <si>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</si>
  <si>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</si>
  <si>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</si>
  <si>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</si>
  <si>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</si>
  <si>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</si>
  <si>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</si>
  <si>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</si>
  <si>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</si>
  <si>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</si>
  <si>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</si>
  <si>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</si>
  <si>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</si>
  <si>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</si>
  <si>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</si>
  <si>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</si>
  <si>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</si>
  <si>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</si>
  <si>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</si>
  <si>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</si>
  <si>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</si>
  <si>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</si>
  <si>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</si>
  <si>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</si>
  <si>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</si>
  <si>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</si>
  <si>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</si>
  <si>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</si>
  <si>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</si>
  <si>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</si>
  <si>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</si>
  <si>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</si>
  <si>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</si>
  <si>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</si>
  <si>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</si>
  <si>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</si>
  <si>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</si>
  <si>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</si>
  <si>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</si>
  <si>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</si>
  <si>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</si>
  <si>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</si>
  <si>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</si>
  <si>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</si>
  <si>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</si>
  <si>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</si>
  <si>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</si>
  <si>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</si>
  <si>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</si>
  <si>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</si>
  <si>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</si>
  <si>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</si>
  <si>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</si>
  <si>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</si>
  <si>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</si>
  <si>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</si>
  <si>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</si>
  <si>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</si>
  <si>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</si>
  <si>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</si>
  <si>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</si>
  <si>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</si>
  <si>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</si>
  <si>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</si>
  <si>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</si>
  <si>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</si>
  <si>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</si>
  <si>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</si>
  <si>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</si>
  <si>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</si>
  <si>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</si>
  <si>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</si>
  <si>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</si>
  <si>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</si>
  <si>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</si>
  <si>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</si>
  <si>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</si>
  <si>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</si>
  <si>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</si>
  <si>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</si>
  <si>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</si>
  <si>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</si>
  <si>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</si>
  <si>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</si>
  <si>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</si>
  <si>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</si>
  <si>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</si>
  <si>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</si>
  <si>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</si>
  <si>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</si>
  <si>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</si>
  <si>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</si>
  <si>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</si>
  <si>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</si>
  <si>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</si>
  <si>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</si>
  <si>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</si>
  <si>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</si>
  <si>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</si>
  <si>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</si>
  <si>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</si>
  <si>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</si>
  <si>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</si>
  <si>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</si>
  <si>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</si>
  <si>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</si>
  <si>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</si>
  <si>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</si>
  <si>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</si>
  <si>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</si>
  <si>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</si>
  <si>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</si>
  <si>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</si>
  <si>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</si>
  <si>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</si>
  <si>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</si>
  <si>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</si>
  <si>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</si>
  <si>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</si>
  <si>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</si>
  <si>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</si>
  <si>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</si>
  <si>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</si>
  <si>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</si>
  <si>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</si>
  <si>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</si>
  <si>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</si>
  <si>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</si>
  <si>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</si>
  <si>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</si>
  <si>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</si>
  <si>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</si>
  <si>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</si>
  <si>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</si>
  <si>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</si>
  <si>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</si>
  <si>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</si>
  <si>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</si>
  <si>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</si>
  <si>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</si>
  <si>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</si>
  <si>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</si>
  <si>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</si>
  <si>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</si>
  <si>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</si>
  <si>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</si>
  <si>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</si>
  <si>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</si>
  <si>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</si>
  <si>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</si>
  <si>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</si>
  <si>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</si>
  <si>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</si>
  <si>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</si>
  <si>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</si>
  <si>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</si>
  <si>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</si>
  <si>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</si>
  <si>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</si>
  <si>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</si>
  <si>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</si>
  <si>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</si>
  <si>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</si>
  <si>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</si>
  <si>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</si>
  <si>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</si>
  <si>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</si>
  <si>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</si>
  <si>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</si>
  <si>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</si>
  <si>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</si>
  <si>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</si>
  <si>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</si>
  <si>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</si>
  <si>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</si>
  <si>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</si>
  <si>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</si>
  <si>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</si>
  <si>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</si>
  <si>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</si>
  <si>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</si>
  <si>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</si>
  <si>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</si>
  <si>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</si>
  <si>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</si>
  <si>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</si>
  <si>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</si>
  <si>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</si>
  <si>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</si>
  <si>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</si>
  <si>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</si>
  <si>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</si>
  <si>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</si>
  <si>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</si>
  <si>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</si>
  <si>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</si>
  <si>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</si>
  <si>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</si>
  <si>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</si>
  <si>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</si>
  <si>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</si>
  <si>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</si>
  <si>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</si>
  <si>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</si>
  <si>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</si>
  <si>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</si>
  <si>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</si>
  <si>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</si>
  <si>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</si>
  <si>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</si>
  <si>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</si>
  <si>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</si>
  <si>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</si>
  <si>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</si>
  <si>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</si>
  <si>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</si>
  <si>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</si>
  <si>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</si>
  <si>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</si>
  <si>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</si>
  <si>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</si>
  <si>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</si>
  <si>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</si>
  <si>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</si>
  <si>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</si>
  <si>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</si>
  <si>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</si>
  <si>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</si>
  <si>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</si>
  <si>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</si>
  <si>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</si>
  <si>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</si>
  <si>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</si>
  <si>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</si>
  <si>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</si>
  <si>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</si>
  <si>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</si>
  <si>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</si>
  <si>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</si>
  <si>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</si>
  <si>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</si>
  <si>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</si>
  <si>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</si>
  <si>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</si>
  <si>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</si>
  <si>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</si>
  <si>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</si>
  <si>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</si>
  <si>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</si>
  <si>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</si>
  <si>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</si>
  <si>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</si>
  <si>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</si>
  <si>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</si>
  <si>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</si>
  <si>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</si>
  <si>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</si>
  <si>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</si>
  <si>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</si>
  <si>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</si>
  <si>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</si>
  <si>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</si>
  <si>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</si>
  <si>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</si>
  <si>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</si>
  <si>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</si>
  <si>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</si>
  <si>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</si>
  <si>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</si>
  <si>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</si>
  <si>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</si>
  <si>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</si>
  <si>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</si>
  <si>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</si>
  <si>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</si>
  <si>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</si>
  <si>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</si>
  <si>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</si>
  <si>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</si>
  <si>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</si>
  <si>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</si>
  <si>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</si>
  <si>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</si>
  <si>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</si>
  <si>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</si>
  <si>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</si>
  <si>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</si>
  <si>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</si>
  <si>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</si>
  <si>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</si>
  <si>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</si>
  <si>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</si>
  <si>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</si>
  <si>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</si>
  <si>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</si>
  <si>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</si>
  <si>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</si>
  <si>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</si>
  <si>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</si>
  <si>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</si>
  <si>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</si>
  <si>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</si>
  <si>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</si>
  <si>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</si>
  <si>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</si>
  <si>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</si>
  <si>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</si>
  <si>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</si>
  <si>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</si>
  <si>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</si>
  <si>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</si>
  <si>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</si>
  <si>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</si>
  <si>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</si>
  <si>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</si>
  <si>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</si>
  <si>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</si>
  <si>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</si>
  <si>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</si>
  <si>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</si>
  <si>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</si>
  <si>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</si>
  <si>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</si>
  <si>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</si>
  <si>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</si>
  <si>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</si>
  <si>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</si>
  <si>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</si>
  <si>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</si>
  <si>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</si>
  <si>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</si>
  <si>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</si>
  <si>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</si>
  <si>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</si>
  <si>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</si>
  <si>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</si>
  <si>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</si>
  <si>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</si>
  <si>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</si>
  <si>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</si>
  <si>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</si>
  <si>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</si>
  <si>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</si>
  <si>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</si>
  <si>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</si>
  <si>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</si>
  <si>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</si>
  <si>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</si>
  <si>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</si>
  <si>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</si>
  <si>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</si>
  <si>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</si>
  <si>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</si>
  <si>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</si>
  <si>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</si>
  <si>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</si>
  <si>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</si>
  <si>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</si>
  <si>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</si>
  <si>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</si>
  <si>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</si>
  <si>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</si>
  <si>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</si>
  <si>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</si>
  <si>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</si>
  <si>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</si>
  <si>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</si>
  <si>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</si>
  <si>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</si>
  <si>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</si>
  <si>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</si>
  <si>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</si>
  <si>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</si>
  <si>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</si>
  <si>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</si>
  <si>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</si>
  <si>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</si>
  <si>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</si>
  <si>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</si>
  <si>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</si>
  <si>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</si>
  <si>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</si>
  <si>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</si>
  <si>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</si>
  <si>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</si>
  <si>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</si>
  <si>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</si>
  <si>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</si>
  <si>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</si>
  <si>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</si>
  <si>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</si>
  <si>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</si>
  <si>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</si>
  <si>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</si>
  <si>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</si>
  <si>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</si>
  <si>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</si>
  <si>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</si>
  <si>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</si>
  <si>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</si>
  <si>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</si>
  <si>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</si>
  <si>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</si>
  <si>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</si>
  <si>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</si>
  <si>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</si>
  <si>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</si>
  <si>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</si>
  <si>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</si>
  <si>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</si>
  <si>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</si>
  <si>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</si>
  <si>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</si>
  <si>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</si>
  <si>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</si>
  <si>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</si>
  <si>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</si>
  <si>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</si>
  <si>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</si>
  <si>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</si>
  <si>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</si>
  <si>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</si>
  <si>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</si>
  <si>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</si>
  <si>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</si>
  <si>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</si>
  <si>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</si>
  <si>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</si>
  <si>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</si>
  <si>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</si>
  <si>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</si>
  <si>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</si>
  <si>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</si>
  <si>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</si>
  <si>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</si>
  <si>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</si>
  <si>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</si>
  <si>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</si>
  <si>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</si>
  <si>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</si>
  <si>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</si>
  <si>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</si>
  <si>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</si>
  <si>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</si>
  <si>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</si>
  <si>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</si>
  <si>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</si>
  <si>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</si>
  <si>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</si>
  <si>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</si>
  <si>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</si>
  <si>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</si>
  <si>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</si>
  <si>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</si>
  <si>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</si>
  <si>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</si>
  <si>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</si>
  <si>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</si>
  <si>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</si>
  <si>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</si>
  <si>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</si>
  <si>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</si>
  <si>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</si>
  <si>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</si>
  <si>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</si>
  <si>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</si>
  <si>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</si>
  <si>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</si>
  <si>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</si>
  <si>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</si>
  <si>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</si>
  <si>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</si>
  <si>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</si>
  <si>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</si>
  <si>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</si>
  <si>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</si>
  <si>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</si>
  <si>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</si>
  <si>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</si>
  <si>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</si>
  <si>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</si>
  <si>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</si>
  <si>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</si>
  <si>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</si>
  <si>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</si>
  <si>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</si>
  <si>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</si>
  <si>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</si>
  <si>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</si>
  <si>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</si>
  <si>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</si>
  <si>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</si>
  <si>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</si>
  <si>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</si>
  <si>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</si>
  <si>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</si>
  <si>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</si>
  <si>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</si>
  <si>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</si>
  <si>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</si>
  <si>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</si>
  <si>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</si>
  <si>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</si>
  <si>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</si>
  <si>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</si>
  <si>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</si>
  <si>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</si>
  <si>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</si>
  <si>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</si>
  <si>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</si>
  <si>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</si>
  <si>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</si>
  <si>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</si>
  <si>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</si>
  <si>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</si>
  <si>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</si>
  <si>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</si>
  <si>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</si>
  <si>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</si>
  <si>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</si>
  <si>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</si>
  <si>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</si>
  <si>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</si>
  <si>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</si>
  <si>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</si>
  <si>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</si>
  <si>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</si>
  <si>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</si>
  <si>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</si>
  <si>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</si>
  <si>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</si>
  <si>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</si>
  <si>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</si>
  <si>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</si>
  <si>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</si>
  <si>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</si>
  <si>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</si>
  <si>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</si>
  <si>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</si>
  <si>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</si>
  <si>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</si>
  <si>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</si>
  <si>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</si>
  <si>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</si>
  <si>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</si>
  <si>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</si>
  <si>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</si>
  <si>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</si>
  <si>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</si>
  <si>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</si>
  <si>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</si>
  <si>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</si>
  <si>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</si>
  <si>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</si>
  <si>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</si>
  <si>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</si>
  <si>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</si>
  <si>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</si>
  <si>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</si>
  <si>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</si>
  <si>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</si>
  <si>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</si>
  <si>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</si>
  <si>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</si>
  <si>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</si>
  <si>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</si>
  <si>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</si>
  <si>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</si>
  <si>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</si>
  <si>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</si>
  <si>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</si>
  <si>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</si>
  <si>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</si>
  <si>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</si>
  <si>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</si>
  <si>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</si>
  <si>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</si>
  <si>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</si>
  <si>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</si>
  <si>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</si>
  <si>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</si>
  <si>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</si>
  <si>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</si>
  <si>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</si>
  <si>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</si>
  <si>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</si>
  <si>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</si>
  <si>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</si>
  <si>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</si>
  <si>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</si>
  <si>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</si>
  <si>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</si>
  <si>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</si>
  <si>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</si>
  <si>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</si>
  <si>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</si>
  <si>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</si>
  <si>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</si>
  <si>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</si>
  <si>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</si>
  <si>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</si>
  <si>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</si>
  <si>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</si>
  <si>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</si>
  <si>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</si>
  <si>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</si>
  <si>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</si>
  <si>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</si>
  <si>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</si>
  <si>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</si>
  <si>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</si>
  <si>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</si>
  <si>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</si>
  <si>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</si>
  <si>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</si>
  <si>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</si>
  <si>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</si>
  <si>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</si>
  <si>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</si>
  <si>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</si>
  <si>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</si>
  <si>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</si>
  <si>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</si>
  <si>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</si>
  <si>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</si>
  <si>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</si>
  <si>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</si>
  <si>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</si>
  <si>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</si>
  <si>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</si>
  <si>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</si>
  <si>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</si>
  <si>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</si>
  <si>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</si>
  <si>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</si>
  <si>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</si>
  <si>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</si>
  <si>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</si>
  <si>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</si>
  <si>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</si>
  <si>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</si>
  <si>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</si>
  <si>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</si>
  <si>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</si>
  <si>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</si>
  <si>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</si>
  <si>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</si>
  <si>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</si>
  <si>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</si>
  <si>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</si>
  <si>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</si>
  <si>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</si>
  <si>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</si>
  <si>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</si>
  <si>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</si>
  <si>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</si>
  <si>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</si>
  <si>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</si>
  <si>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</si>
  <si>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</si>
  <si>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</si>
  <si>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</si>
  <si>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</si>
  <si>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</si>
  <si>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</si>
  <si>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</si>
  <si>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</si>
  <si>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</si>
  <si>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</si>
  <si>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</si>
  <si>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</si>
  <si>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</si>
  <si>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</si>
  <si>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</si>
  <si>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</si>
  <si>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</si>
  <si>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</si>
  <si>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</si>
  <si>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</si>
  <si>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</si>
  <si>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</si>
  <si>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</si>
  <si>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</si>
  <si>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</si>
  <si>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</si>
  <si>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</si>
  <si>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</si>
  <si>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</si>
  <si>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</si>
  <si>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</si>
  <si>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</si>
  <si>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</si>
  <si>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</si>
  <si>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</si>
  <si>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</si>
  <si>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</si>
  <si>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</si>
  <si>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</si>
  <si>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</si>
  <si>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</si>
  <si>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</si>
  <si>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</si>
  <si>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</si>
  <si>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</si>
  <si>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</si>
  <si>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</si>
  <si>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</si>
  <si>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</si>
  <si>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</si>
  <si>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</si>
  <si>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</si>
  <si>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</si>
  <si>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</si>
  <si>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</si>
  <si>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</si>
  <si>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</si>
  <si>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</si>
  <si>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</si>
  <si>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</si>
  <si>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</si>
  <si>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</si>
  <si>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</si>
  <si>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</si>
  <si>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</si>
  <si>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</si>
  <si>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</si>
  <si>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</si>
  <si>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</si>
  <si>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</si>
  <si>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</si>
  <si>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</si>
  <si>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</si>
  <si>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</si>
  <si>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</si>
  <si>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</si>
  <si>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</si>
  <si>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</si>
  <si>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</si>
  <si>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</si>
  <si>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</si>
  <si>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</si>
  <si>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</si>
  <si>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</si>
  <si>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</si>
  <si>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</si>
  <si>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</si>
  <si>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</si>
  <si>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</si>
  <si>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</si>
  <si>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</si>
  <si>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</si>
  <si>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</si>
  <si>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</si>
  <si>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</si>
  <si>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</si>
  <si>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</si>
  <si>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</si>
  <si>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</si>
  <si>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</si>
  <si>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</si>
  <si>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</si>
  <si>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</si>
  <si>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</si>
  <si>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</si>
  <si>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</si>
  <si>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</si>
  <si>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</si>
  <si>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</si>
  <si>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</si>
  <si>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</si>
  <si>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</si>
  <si>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</si>
  <si>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</si>
  <si>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</si>
  <si>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</si>
  <si>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</si>
  <si>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</si>
  <si>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</si>
  <si>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</si>
  <si>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</si>
  <si>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</si>
  <si>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</si>
  <si>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</si>
  <si>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</si>
  <si>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</si>
  <si>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</si>
  <si>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</si>
  <si>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</si>
  <si>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</si>
  <si>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</si>
  <si>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</si>
  <si>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</si>
  <si>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</si>
  <si>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</si>
  <si>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</si>
  <si>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</si>
  <si>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</si>
  <si>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</si>
  <si>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</si>
  <si>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</si>
  <si>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</si>
  <si>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</si>
  <si>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</si>
  <si>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</si>
  <si>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</si>
  <si>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</si>
  <si>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</si>
  <si>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</si>
  <si>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</si>
  <si>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</si>
  <si>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</si>
  <si>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</si>
  <si>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</si>
  <si>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</si>
  <si>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</si>
  <si>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</si>
  <si>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</si>
  <si>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</si>
  <si>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</si>
  <si>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</si>
  <si>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</si>
  <si>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</si>
  <si>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</si>
  <si>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</si>
  <si>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</si>
  <si>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</si>
  <si>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</si>
  <si>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</si>
  <si>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</si>
  <si>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</si>
  <si>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</si>
  <si>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</si>
  <si>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</si>
  <si>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</si>
  <si>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</si>
  <si>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</si>
  <si>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</si>
  <si>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</si>
  <si>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</si>
  <si>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</si>
  <si>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</si>
  <si>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</si>
  <si>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</si>
  <si>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</si>
  <si>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</si>
  <si>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</si>
  <si>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</si>
  <si>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</si>
  <si>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</si>
  <si>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</si>
  <si>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</si>
  <si>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</si>
  <si>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</si>
  <si>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</si>
  <si>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</si>
  <si>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</si>
  <si>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</si>
  <si>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</si>
  <si>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</si>
  <si>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</si>
  <si>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</si>
  <si>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</si>
  <si>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</si>
  <si>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</si>
  <si>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</si>
  <si>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</si>
  <si>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</si>
  <si>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</si>
  <si>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</si>
  <si>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</si>
  <si>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</si>
  <si>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</si>
  <si>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</si>
  <si>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</si>
  <si>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</si>
  <si>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</si>
  <si>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</si>
  <si>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</si>
  <si>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</si>
  <si>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</si>
  <si>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</si>
  <si>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</si>
  <si>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</si>
  <si>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</si>
  <si>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</si>
  <si>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</si>
  <si>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</si>
  <si>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</si>
  <si>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</si>
  <si>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</si>
  <si>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</si>
  <si>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</si>
  <si>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</si>
  <si>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</si>
  <si>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</si>
  <si>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</si>
  <si>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</si>
  <si>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</si>
  <si>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</si>
  <si>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</si>
  <si>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</si>
  <si>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</si>
  <si>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</si>
  <si>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</si>
  <si>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</si>
  <si>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</si>
  <si>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</si>
  <si>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</si>
  <si>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</si>
  <si>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</si>
  <si>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</si>
  <si>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</si>
  <si>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</si>
  <si>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</si>
  <si>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</si>
  <si>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</si>
  <si>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</si>
  <si>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</si>
  <si>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</si>
  <si>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</si>
  <si>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</si>
  <si>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</si>
  <si>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</si>
  <si>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</si>
  <si>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</si>
  <si>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</si>
  <si>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</si>
  <si>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</si>
  <si>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</si>
  <si>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</si>
  <si>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</si>
  <si>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</si>
  <si>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</si>
  <si>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</si>
  <si>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</si>
  <si>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</si>
  <si>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</si>
  <si>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</si>
  <si>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</si>
  <si>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</si>
  <si>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</si>
  <si>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</si>
  <si>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</si>
  <si>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</si>
  <si>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</si>
  <si>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</si>
  <si>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</si>
  <si>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</si>
  <si>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</si>
  <si>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</si>
  <si>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</si>
  <si>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</si>
  <si>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</si>
  <si>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</si>
  <si>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</si>
  <si>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</si>
  <si>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</si>
  <si>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</si>
  <si>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</si>
  <si>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</si>
  <si>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</si>
  <si>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</si>
  <si>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</si>
  <si>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</si>
  <si>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</si>
  <si>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</si>
  <si>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</si>
  <si>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</si>
  <si>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</si>
  <si>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</si>
  <si>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</si>
  <si>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</si>
  <si>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</si>
  <si>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</si>
  <si>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</si>
  <si>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</si>
  <si>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</si>
  <si>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</si>
  <si>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</si>
  <si>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</si>
  <si>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</si>
  <si>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</si>
  <si>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</si>
  <si>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</si>
  <si>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</si>
  <si>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</si>
  <si>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</si>
  <si>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</si>
  <si>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</si>
  <si>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</si>
  <si>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</si>
  <si>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</si>
  <si>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</si>
  <si>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</si>
  <si>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</si>
  <si>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</si>
  <si>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</si>
  <si>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</si>
  <si>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</si>
  <si>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</si>
  <si>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</si>
  <si>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</si>
  <si>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</si>
  <si>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</si>
  <si>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</si>
  <si>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</si>
  <si>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</si>
  <si>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</si>
  <si>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</si>
  <si>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</si>
  <si>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</si>
  <si>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</si>
  <si>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</si>
  <si>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</si>
  <si>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</si>
  <si>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</si>
  <si>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</si>
  <si>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</si>
  <si>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</si>
  <si>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</si>
  <si>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</si>
  <si>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</si>
  <si>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</si>
  <si>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</si>
  <si>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</si>
  <si>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</si>
  <si>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</si>
  <si>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</si>
  <si>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</si>
  <si>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</si>
  <si>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</si>
  <si>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</si>
  <si>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</si>
  <si>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</si>
  <si>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</si>
  <si>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</si>
  <si>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</si>
  <si>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</si>
  <si>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</si>
  <si>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</si>
  <si>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</si>
  <si>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</si>
  <si>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</si>
  <si>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</si>
  <si>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</si>
  <si>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</si>
  <si>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</si>
  <si>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</si>
  <si>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</si>
  <si>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</si>
  <si>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</si>
  <si>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</si>
  <si>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</si>
  <si>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</si>
  <si>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</si>
  <si>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</si>
  <si>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</si>
  <si>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</si>
  <si>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</si>
  <si>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</si>
  <si>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</si>
  <si>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</si>
  <si>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</si>
  <si>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</si>
  <si>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</si>
  <si>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</si>
  <si>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</si>
  <si>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</si>
  <si>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</si>
  <si>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</si>
  <si>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</si>
  <si>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</si>
  <si>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</si>
  <si>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</si>
  <si>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</si>
  <si>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</si>
  <si>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</si>
  <si>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</si>
  <si>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</si>
  <si>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</si>
  <si>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</si>
  <si>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</si>
  <si>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</si>
  <si>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</si>
  <si>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</si>
  <si>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</si>
  <si>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</si>
  <si>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</si>
  <si>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</si>
  <si>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</si>
  <si>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</si>
  <si>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</si>
  <si>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</si>
  <si>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</si>
  <si>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</si>
  <si>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</si>
  <si>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</si>
  <si>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</si>
  <si>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</si>
  <si>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</si>
  <si>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</si>
  <si>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</si>
  <si>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</si>
  <si>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</si>
  <si>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</si>
  <si>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</si>
  <si>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</si>
  <si>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</si>
  <si>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</si>
  <si>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</si>
  <si>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</si>
  <si>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</si>
  <si>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</si>
  <si>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</si>
  <si>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</si>
  <si>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</si>
  <si>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</si>
  <si>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</si>
  <si>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</si>
  <si>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</si>
  <si>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</si>
  <si>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</si>
  <si>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</si>
  <si>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</si>
  <si>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</si>
  <si>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</si>
  <si>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</si>
  <si>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</si>
  <si>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</si>
  <si>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</si>
  <si>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</si>
  <si>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</si>
  <si>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</si>
  <si>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</si>
  <si>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</si>
  <si>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</si>
  <si>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</si>
  <si>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</si>
  <si>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</si>
  <si>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</si>
  <si>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</si>
  <si>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</si>
  <si>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</si>
  <si>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</si>
  <si>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</si>
  <si>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</si>
  <si>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</si>
  <si>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</si>
  <si>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</si>
  <si>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</si>
  <si>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</si>
  <si>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</si>
  <si>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</si>
  <si>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</si>
  <si>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</si>
  <si>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</si>
  <si>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</si>
  <si>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</si>
  <si>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</si>
  <si>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</si>
  <si>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</si>
  <si>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</si>
  <si>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</si>
  <si>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</si>
  <si>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</si>
  <si>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</si>
  <si>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</si>
  <si>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</si>
  <si>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</si>
  <si>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</si>
  <si>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</si>
  <si>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</si>
  <si>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</si>
  <si>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</si>
  <si>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</si>
  <si>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</si>
  <si>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</si>
  <si>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</si>
  <si>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</si>
  <si>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</si>
  <si>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</si>
  <si>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</si>
  <si>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</si>
  <si>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</si>
  <si>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</si>
  <si>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</si>
  <si>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</si>
  <si>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</si>
  <si>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</si>
  <si>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</si>
  <si>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</si>
  <si>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</si>
  <si>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</si>
  <si>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</si>
  <si>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</si>
  <si>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</si>
  <si>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</si>
  <si>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</si>
  <si>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</si>
  <si>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</si>
  <si>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</si>
  <si>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</si>
  <si>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</si>
  <si>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</si>
  <si>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</si>
  <si>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</si>
  <si>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</si>
  <si>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</si>
  <si>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</si>
  <si>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</si>
  <si>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</si>
  <si>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</si>
  <si>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</si>
  <si>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</si>
  <si>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</si>
  <si>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</si>
  <si>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</si>
  <si>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</si>
  <si>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</si>
  <si>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</si>
  <si>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</si>
  <si>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</si>
  <si>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</si>
  <si>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</si>
  <si>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</si>
  <si>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</si>
  <si>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</si>
  <si>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</si>
  <si>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</si>
  <si>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</si>
  <si>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</si>
  <si>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</si>
  <si>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</si>
  <si>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</si>
  <si>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</si>
  <si>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</si>
  <si>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</si>
  <si>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</si>
  <si>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</si>
  <si>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</si>
  <si>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</si>
  <si>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</si>
  <si>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</si>
  <si>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</si>
  <si>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</si>
  <si>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</si>
  <si>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</si>
  <si>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</si>
  <si>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</si>
  <si>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</si>
  <si>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</si>
  <si>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</si>
  <si>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</si>
  <si>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</si>
  <si>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</si>
  <si>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</si>
  <si>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</si>
  <si>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</si>
  <si>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</si>
  <si>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</si>
  <si>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</si>
  <si>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</si>
  <si>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</si>
  <si>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</si>
  <si>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</si>
  <si>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</si>
  <si>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</si>
  <si>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</si>
  <si>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</si>
  <si>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</si>
  <si>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</si>
  <si>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</si>
  <si>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</si>
  <si>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</si>
  <si>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</si>
  <si>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</si>
  <si>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</si>
  <si>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</si>
  <si>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</si>
  <si>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</si>
  <si>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</si>
  <si>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</si>
  <si>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</si>
  <si>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</si>
  <si>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</si>
  <si>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</si>
  <si>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</si>
  <si>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</si>
  <si>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</si>
  <si>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</si>
  <si>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</si>
  <si>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</si>
  <si>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</si>
  <si>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</si>
  <si>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</si>
  <si>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</si>
  <si>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</si>
  <si>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</si>
  <si>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</si>
  <si>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</si>
  <si>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</si>
  <si>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</si>
  <si>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</si>
  <si>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</si>
  <si>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</si>
  <si>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</si>
  <si>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</si>
  <si>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</si>
  <si>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</si>
  <si>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</si>
  <si>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</si>
  <si>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</si>
  <si>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</si>
  <si>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</si>
  <si>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</si>
  <si>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</si>
  <si>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</si>
  <si>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</si>
  <si>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</si>
  <si>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</si>
  <si>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</si>
  <si>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</si>
  <si>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</si>
  <si>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</si>
  <si>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</si>
  <si>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</si>
  <si>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</si>
  <si>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</si>
  <si>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</si>
  <si>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</si>
  <si>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</si>
  <si>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</si>
  <si>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</si>
  <si>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</si>
  <si>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</si>
  <si>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</si>
  <si>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</si>
  <si>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</si>
  <si>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</si>
  <si>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</si>
  <si>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</si>
  <si>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</si>
  <si>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</si>
  <si>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</si>
  <si>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</si>
  <si>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</si>
  <si>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</si>
  <si>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</si>
  <si>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</si>
  <si>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</si>
  <si>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</si>
  <si>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</si>
  <si>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</si>
  <si>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</si>
  <si>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</si>
  <si>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</si>
  <si>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</si>
  <si>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</si>
  <si>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</si>
  <si>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</si>
  <si>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</si>
  <si>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</si>
  <si>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</si>
  <si>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</si>
  <si>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</si>
  <si>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</si>
  <si>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</si>
  <si>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</si>
  <si>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</si>
  <si>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</si>
  <si>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</si>
  <si>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</si>
  <si>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</si>
  <si>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</si>
  <si>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</si>
  <si>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</si>
  <si>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</si>
  <si>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</si>
  <si>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</si>
  <si>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</si>
  <si>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</si>
  <si>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</si>
  <si>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</si>
  <si>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</si>
  <si>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</si>
  <si>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</si>
  <si>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</si>
  <si>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</si>
  <si>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</si>
  <si>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</si>
  <si>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</si>
  <si>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</si>
  <si>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</si>
  <si>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</si>
  <si>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</si>
  <si>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</si>
  <si>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</si>
  <si>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</si>
  <si>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</si>
  <si>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</si>
  <si>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</si>
  <si>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</si>
  <si>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</si>
  <si>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</si>
  <si>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</si>
  <si>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</si>
  <si>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</si>
  <si>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</si>
  <si>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</si>
  <si>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</si>
  <si>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</si>
  <si>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</si>
  <si>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</si>
  <si>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</si>
  <si>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</si>
  <si>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</si>
  <si>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</si>
  <si>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</si>
  <si>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</si>
  <si>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</si>
  <si>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</si>
  <si>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</si>
  <si>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</si>
  <si>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</si>
  <si>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</si>
  <si>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</si>
  <si>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</si>
  <si>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</si>
  <si>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</si>
  <si>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</si>
  <si>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</si>
  <si>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</si>
  <si>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</si>
  <si>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</si>
  <si>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</si>
  <si>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</si>
  <si>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</si>
  <si>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</si>
  <si>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</si>
  <si>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</si>
  <si>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</si>
  <si>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</si>
  <si>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</si>
  <si>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</si>
  <si>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</si>
  <si>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</si>
  <si>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</si>
  <si>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</si>
  <si>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</si>
  <si>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</si>
  <si>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</si>
  <si>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</si>
  <si>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</si>
  <si>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</si>
  <si>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</si>
  <si>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</si>
  <si>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</si>
  <si>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</si>
  <si>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</si>
  <si>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</si>
  <si>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</si>
  <si>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</si>
  <si>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</si>
  <si>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</si>
  <si>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</si>
  <si>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</si>
  <si>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</si>
  <si>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</si>
  <si>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</si>
  <si>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</si>
  <si>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</si>
  <si>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</si>
  <si>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</si>
  <si>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</si>
  <si>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</si>
  <si>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</si>
  <si>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</si>
  <si>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</si>
  <si>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</si>
  <si>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</si>
  <si>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</si>
  <si>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</si>
  <si>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</si>
  <si>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</si>
  <si>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</si>
  <si>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</si>
  <si>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</si>
  <si>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</si>
  <si>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</si>
  <si>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</si>
  <si>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</si>
  <si>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</si>
  <si>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</si>
  <si>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</si>
  <si>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</si>
  <si>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</si>
  <si>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</si>
  <si>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</si>
  <si>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</si>
  <si>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</si>
  <si>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</si>
  <si>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</si>
  <si>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</si>
  <si>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</si>
  <si>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</si>
  <si>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</si>
  <si>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</si>
  <si>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</si>
  <si>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</si>
  <si>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</si>
  <si>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</si>
  <si>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</si>
  <si>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</si>
  <si>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</si>
  <si>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</si>
  <si>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</si>
  <si>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</si>
  <si>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</si>
  <si>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</si>
  <si>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</si>
  <si>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</si>
  <si>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</si>
  <si>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</si>
  <si>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</si>
  <si>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</si>
  <si>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</si>
  <si>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</si>
  <si>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</si>
  <si>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</si>
  <si>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</si>
  <si>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</si>
  <si>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</si>
  <si>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</si>
  <si>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</si>
  <si>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</si>
  <si>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</si>
  <si>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</si>
  <si>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</si>
  <si>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</si>
  <si>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</si>
  <si>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</si>
  <si>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</si>
  <si>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</si>
  <si>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</si>
  <si>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</si>
  <si>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</si>
  <si>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</si>
  <si>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</si>
  <si>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</si>
  <si>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</si>
  <si>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</si>
  <si>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</si>
  <si>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</si>
  <si>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</si>
  <si>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</si>
  <si>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</si>
  <si>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</si>
  <si>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</si>
  <si>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</si>
  <si>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</si>
  <si>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</si>
  <si>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</si>
  <si>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</si>
  <si>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</si>
  <si>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</si>
  <si>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</si>
  <si>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</si>
  <si>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</si>
  <si>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</si>
  <si>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</si>
  <si>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</si>
  <si>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</si>
  <si>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</si>
  <si>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</si>
  <si>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</si>
  <si>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</si>
  <si>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</si>
  <si>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</si>
  <si>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</si>
  <si>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</si>
  <si>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</si>
  <si>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</si>
  <si>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</si>
  <si>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</si>
  <si>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</si>
  <si>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</si>
  <si>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</si>
  <si>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</si>
  <si>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</si>
  <si>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</si>
  <si>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</si>
  <si>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</si>
  <si>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</si>
  <si>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</si>
  <si>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</si>
  <si>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</si>
  <si>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</si>
  <si>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</si>
  <si>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</si>
  <si>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</si>
  <si>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</si>
  <si>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</si>
  <si>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</si>
  <si>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</si>
  <si>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</si>
  <si>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</si>
  <si>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</si>
  <si>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</si>
  <si>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</si>
  <si>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</si>
  <si>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</si>
  <si>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</si>
  <si>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</si>
  <si>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</si>
  <si>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</si>
  <si>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</si>
  <si>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</si>
  <si>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</si>
  <si>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</si>
  <si>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</si>
  <si>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</si>
  <si>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</si>
  <si>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</si>
  <si>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</si>
  <si>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</si>
  <si>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</si>
  <si>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</si>
  <si>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</si>
  <si>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</si>
  <si>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</si>
  <si>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</si>
  <si>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</si>
  <si>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</si>
  <si>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</si>
  <si>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</si>
  <si>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</si>
  <si>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</si>
  <si>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</si>
  <si>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</si>
  <si>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</si>
  <si>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</si>
  <si>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</si>
  <si>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</si>
  <si>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</si>
  <si>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</si>
  <si>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</si>
  <si>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</si>
  <si>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</si>
  <si>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</si>
  <si>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</si>
  <si>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</si>
  <si>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</si>
  <si>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</si>
  <si>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</si>
  <si>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</si>
  <si>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</si>
  <si>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</si>
  <si>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</si>
  <si>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</si>
  <si>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</si>
  <si>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</si>
  <si>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</si>
  <si>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</si>
  <si>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</si>
  <si>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</si>
  <si>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</si>
  <si>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</si>
  <si>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</si>
  <si>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</si>
  <si>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</si>
  <si>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</si>
  <si>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</si>
  <si>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</si>
  <si>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</si>
  <si>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</si>
  <si>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</si>
  <si>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</si>
  <si>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</si>
  <si>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</si>
  <si>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</si>
  <si>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</si>
  <si>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</si>
  <si>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</si>
  <si>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</si>
  <si>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</si>
  <si>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</si>
  <si>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</si>
  <si>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</si>
  <si>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</si>
  <si>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</si>
  <si>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</si>
  <si>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</si>
  <si>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</si>
  <si>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</si>
  <si>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</si>
  <si>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</si>
  <si>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</si>
  <si>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</si>
  <si>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</si>
  <si>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</si>
  <si>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</si>
  <si>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</si>
  <si>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</si>
  <si>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</si>
  <si>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</si>
  <si>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</si>
  <si>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</si>
  <si>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</si>
  <si>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</si>
  <si>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</si>
  <si>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</si>
  <si>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</si>
  <si>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</si>
  <si>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</si>
  <si>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</si>
  <si>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</si>
  <si>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</si>
  <si>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</si>
  <si>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</si>
  <si>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</si>
  <si>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</si>
  <si>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</si>
  <si>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</si>
  <si>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</si>
  <si>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</si>
  <si>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</si>
  <si>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</si>
  <si>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</si>
  <si>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</si>
  <si>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</si>
  <si>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</si>
  <si>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</si>
  <si>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</si>
  <si>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</si>
  <si>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</si>
  <si>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</si>
  <si>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</si>
  <si>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</si>
  <si>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</si>
  <si>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</si>
  <si>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</si>
  <si>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</si>
  <si>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</si>
  <si>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</si>
  <si>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</si>
  <si>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</si>
  <si>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</si>
  <si>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</si>
  <si>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</si>
  <si>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</si>
  <si>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</si>
  <si>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</si>
  <si>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</si>
  <si>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</si>
  <si>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</si>
  <si>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</si>
  <si>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</si>
  <si>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</si>
  <si>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</si>
  <si>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</si>
  <si>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</si>
  <si>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</si>
  <si>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</si>
  <si>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</si>
  <si>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</si>
  <si>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</si>
  <si>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</si>
  <si>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</si>
  <si>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</si>
  <si>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</si>
  <si>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</si>
  <si>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</si>
  <si>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</si>
  <si>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</si>
  <si>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</si>
  <si>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</si>
  <si>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</si>
  <si>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</si>
  <si>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</si>
  <si>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</si>
  <si>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</si>
  <si>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</si>
  <si>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</si>
  <si>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</si>
  <si>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</si>
  <si>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</si>
  <si>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</si>
  <si>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</si>
  <si>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</si>
  <si>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</si>
  <si>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</si>
  <si>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</si>
  <si>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</si>
  <si>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</si>
  <si>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</si>
  <si>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</si>
  <si>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</si>
  <si>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</si>
  <si>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</si>
  <si>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</si>
  <si>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</si>
  <si>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</si>
  <si>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</si>
  <si>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</si>
  <si>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</si>
  <si>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</si>
  <si>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</si>
  <si>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</si>
  <si>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</si>
  <si>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</si>
  <si>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</si>
  <si>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</si>
  <si>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</si>
  <si>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</si>
  <si>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</si>
  <si>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</si>
  <si>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</si>
  <si>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</si>
  <si>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</si>
  <si>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</si>
  <si>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</si>
  <si>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</si>
  <si>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</si>
  <si>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</si>
  <si>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</si>
  <si>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</si>
  <si>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</si>
  <si>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</si>
  <si>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</si>
  <si>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</si>
  <si>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</si>
  <si>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</si>
  <si>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</si>
  <si>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</si>
  <si>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</si>
  <si>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</si>
  <si>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</si>
  <si>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</si>
  <si>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</si>
  <si>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</si>
  <si>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</si>
  <si>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</si>
  <si>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</si>
  <si>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</si>
  <si>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</si>
  <si>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</si>
  <si>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</si>
  <si>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</si>
  <si>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</si>
  <si>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</si>
  <si>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</si>
  <si>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</si>
  <si>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</si>
  <si>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</si>
  <si>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</si>
  <si>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</si>
  <si>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</si>
  <si>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</si>
  <si>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</si>
  <si>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</si>
  <si>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</si>
  <si>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</si>
  <si>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</si>
  <si>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</si>
  <si>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</si>
  <si>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</si>
  <si>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</si>
  <si>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</si>
  <si>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</si>
  <si>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</si>
  <si>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</si>
  <si>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</si>
  <si>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</si>
  <si>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</si>
  <si>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</si>
  <si>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</si>
  <si>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</si>
  <si>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</si>
  <si>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</si>
  <si>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</si>
  <si>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</si>
  <si>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</si>
  <si>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</si>
  <si>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</si>
  <si>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</si>
  <si>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</si>
  <si>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</si>
  <si>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</si>
  <si>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</si>
  <si>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</si>
  <si>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</si>
  <si>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</si>
  <si>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</si>
  <si>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</si>
  <si>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</si>
  <si>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</si>
  <si>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</si>
  <si>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</si>
  <si>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</si>
  <si>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</si>
  <si>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</si>
  <si>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</si>
  <si>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</si>
  <si>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</si>
  <si>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</si>
  <si>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</si>
  <si>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</si>
  <si>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</si>
  <si>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</si>
  <si>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</si>
  <si>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</si>
  <si>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</si>
  <si>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</si>
  <si>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</si>
  <si>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</si>
  <si>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</si>
  <si>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</si>
  <si>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</si>
  <si>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</si>
  <si>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</si>
  <si>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</si>
  <si>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</si>
  <si>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</si>
  <si>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</si>
  <si>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</si>
  <si>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</si>
  <si>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</si>
  <si>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</si>
  <si>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</si>
  <si>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</si>
  <si>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</si>
  <si>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</si>
  <si>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</si>
  <si>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</si>
  <si>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</si>
  <si>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</si>
  <si>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</si>
  <si>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</si>
  <si>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</si>
  <si>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</si>
  <si>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</si>
  <si>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</si>
  <si>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</si>
  <si>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</si>
  <si>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</si>
  <si>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</si>
  <si>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</si>
  <si>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</si>
  <si>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</si>
  <si>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</si>
  <si>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</si>
  <si>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</si>
  <si>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</si>
  <si>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</si>
  <si>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</si>
  <si>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</si>
  <si>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</si>
  <si>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</si>
  <si>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</si>
  <si>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</si>
  <si>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</si>
  <si>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</si>
  <si>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</si>
  <si>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</si>
  <si>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</si>
  <si>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</si>
  <si>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</si>
  <si>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</si>
  <si>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</si>
  <si>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</si>
  <si>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</si>
  <si>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</si>
  <si>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</si>
  <si>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</si>
  <si>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</si>
  <si>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</si>
  <si>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</si>
  <si>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</si>
  <si>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</si>
  <si>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</si>
  <si>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</si>
  <si>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</si>
  <si>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</si>
  <si>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</si>
  <si>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</si>
  <si>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</si>
  <si>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</si>
  <si>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</si>
  <si>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</si>
  <si>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</si>
  <si>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</si>
  <si>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</si>
  <si>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</si>
  <si>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</si>
  <si>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</si>
  <si>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</si>
  <si>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</si>
  <si>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</si>
  <si>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</si>
  <si>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</si>
  <si>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</si>
  <si>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</si>
  <si>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</si>
  <si>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</si>
  <si>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</si>
  <si>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</si>
  <si>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</si>
  <si>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</si>
  <si>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</si>
  <si>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</si>
  <si>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</si>
  <si>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</si>
  <si>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</si>
  <si>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</si>
  <si>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</si>
  <si>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</si>
  <si>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</si>
  <si>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</si>
  <si>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</si>
  <si>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</si>
  <si>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</si>
  <si>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</si>
  <si>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</si>
  <si>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</si>
  <si>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</si>
  <si>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</si>
  <si>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</si>
  <si>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</si>
  <si>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</si>
  <si>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</si>
  <si>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</si>
  <si>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</si>
  <si>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</si>
  <si>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</si>
  <si>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</si>
  <si>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</si>
  <si>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</si>
  <si>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</si>
  <si>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</si>
  <si>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</si>
  <si>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</si>
  <si>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</si>
  <si>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</si>
  <si>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</si>
  <si>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</si>
  <si>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</si>
  <si>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</si>
  <si>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</si>
  <si>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</si>
  <si>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</si>
  <si>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</si>
  <si>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</si>
  <si>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</si>
  <si>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</si>
  <si>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</si>
  <si>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</si>
  <si>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</si>
  <si>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</si>
  <si>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</si>
  <si>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</si>
  <si>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</si>
  <si>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</si>
  <si>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</si>
  <si>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</si>
  <si>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</si>
  <si>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</si>
  <si>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</si>
  <si>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</si>
  <si>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</si>
  <si>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</si>
  <si>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</si>
  <si>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</si>
  <si>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</si>
  <si>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</si>
  <si>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</si>
  <si>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</si>
  <si>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</si>
  <si>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</si>
  <si>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</si>
  <si>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</si>
  <si>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</si>
  <si>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</si>
  <si>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</si>
  <si>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</si>
  <si>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</si>
  <si>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</si>
  <si>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</si>
  <si>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</si>
  <si>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</si>
  <si>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</si>
  <si>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</si>
  <si>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</si>
  <si>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</si>
  <si>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</si>
  <si>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</si>
  <si>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</si>
  <si>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</si>
  <si>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</si>
  <si>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</si>
  <si>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</si>
  <si>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</si>
  <si>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</si>
  <si>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</si>
  <si>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</si>
  <si>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</si>
  <si>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</si>
  <si>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</si>
  <si>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</si>
  <si>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</si>
  <si>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</si>
  <si>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</si>
  <si>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</si>
  <si>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</si>
  <si>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</si>
  <si>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</si>
  <si>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</si>
  <si>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</si>
  <si>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</si>
  <si>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</si>
  <si>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</si>
  <si>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</si>
  <si>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</si>
  <si>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</si>
  <si>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</si>
  <si>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</si>
  <si>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</si>
  <si>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</si>
  <si>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</si>
  <si>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</si>
  <si>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</si>
  <si>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</si>
  <si>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</si>
  <si>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</si>
  <si>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</si>
  <si>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</si>
  <si>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</si>
  <si>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</si>
  <si>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</si>
  <si>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</si>
  <si>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</si>
  <si>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</si>
  <si>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</si>
  <si>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</si>
  <si>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</si>
  <si>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</si>
  <si>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</si>
  <si>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</si>
  <si>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</si>
  <si>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</si>
  <si>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</si>
  <si>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</si>
  <si>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</si>
  <si>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</si>
  <si>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</si>
  <si>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</si>
  <si>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</si>
  <si>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</si>
  <si>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</si>
  <si>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</si>
  <si>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</si>
  <si>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</si>
  <si>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</si>
  <si>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</si>
  <si>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</si>
  <si>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</si>
  <si>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</si>
  <si>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</si>
  <si>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</si>
  <si>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</si>
  <si>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</si>
  <si>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</si>
  <si>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</si>
  <si>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</si>
  <si>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</si>
  <si>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</si>
  <si>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</si>
  <si>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</si>
  <si>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</si>
  <si>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</si>
  <si>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</si>
  <si>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</si>
  <si>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</si>
  <si>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</si>
  <si>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</si>
  <si>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</si>
  <si>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</si>
  <si>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</si>
  <si>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</si>
  <si>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</si>
  <si>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</si>
  <si>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</si>
  <si>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</si>
  <si>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</si>
  <si>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</si>
  <si>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</si>
  <si>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</si>
  <si>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</si>
  <si>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</si>
  <si>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</si>
  <si>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</si>
  <si>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</si>
  <si>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</si>
  <si>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</si>
  <si>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</si>
  <si>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</si>
  <si>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</si>
  <si>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</si>
  <si>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</si>
  <si>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</si>
  <si>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</si>
  <si>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</si>
  <si>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</si>
  <si>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</si>
  <si>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</si>
  <si>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</si>
  <si>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</si>
  <si>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</si>
  <si>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</si>
  <si>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</si>
  <si>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</si>
  <si>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</si>
  <si>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</si>
  <si>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</si>
  <si>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</si>
  <si>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</si>
  <si>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</si>
  <si>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</si>
  <si>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</si>
  <si>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</si>
  <si>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</si>
  <si>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</si>
  <si>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</si>
  <si>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</si>
  <si>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</si>
  <si>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</si>
  <si>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</si>
  <si>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</si>
  <si>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</si>
  <si>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</si>
  <si>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</si>
  <si>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</si>
  <si>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</si>
  <si>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</si>
  <si>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</si>
  <si>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</si>
  <si>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</si>
  <si>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</si>
  <si>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</si>
  <si>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</si>
  <si>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</si>
  <si>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</si>
  <si>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</si>
  <si>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</si>
  <si>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</si>
  <si>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</si>
  <si>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</si>
  <si>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</si>
  <si>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</si>
  <si>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</si>
  <si>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</si>
  <si>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</si>
  <si>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</si>
  <si>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</si>
  <si>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</si>
  <si>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</si>
  <si>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</si>
  <si>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</si>
  <si>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</si>
  <si>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</si>
  <si>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</si>
  <si>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</si>
  <si>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</si>
  <si>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</si>
  <si>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</si>
  <si>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</si>
  <si>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</si>
  <si>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</si>
  <si>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</si>
  <si>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</si>
  <si>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</si>
  <si>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</si>
  <si>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</si>
  <si>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</si>
  <si>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</si>
  <si>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</si>
  <si>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</si>
  <si>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</si>
  <si>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</si>
  <si>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</si>
  <si>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</si>
  <si>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</si>
  <si>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</si>
  <si>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</si>
  <si>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</si>
  <si>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</si>
  <si>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</si>
  <si>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</si>
  <si>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</si>
  <si>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</si>
  <si>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</si>
  <si>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</si>
  <si>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</si>
  <si>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</si>
  <si>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</si>
  <si>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</si>
  <si>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</si>
  <si>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</si>
  <si>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</si>
  <si>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</si>
  <si>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</si>
  <si>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</si>
  <si>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</si>
  <si>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</si>
  <si>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</si>
  <si>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</si>
  <si>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</si>
  <si>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</si>
  <si>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</si>
  <si>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</si>
  <si>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</si>
  <si>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</si>
  <si>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</si>
  <si>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</si>
  <si>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</si>
  <si>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</si>
  <si>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</si>
  <si>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</si>
  <si>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</si>
  <si>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</si>
  <si>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</si>
  <si>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</si>
  <si>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</si>
  <si>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</si>
  <si>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</si>
  <si>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</si>
  <si>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</si>
  <si>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</si>
  <si>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</si>
  <si>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</si>
  <si>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</si>
  <si>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</si>
  <si>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</si>
  <si>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</si>
  <si>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</si>
  <si>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</si>
  <si>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</si>
  <si>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</si>
  <si>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</si>
  <si>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</si>
  <si>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</si>
  <si>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</si>
  <si>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</si>
  <si>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</si>
  <si>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</si>
  <si>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</si>
  <si>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</si>
  <si>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</si>
  <si>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</si>
  <si>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</si>
  <si>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</si>
  <si>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</si>
  <si>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</si>
  <si>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</si>
  <si>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</si>
  <si>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</si>
  <si>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</si>
  <si>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</si>
  <si>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</si>
  <si>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</si>
  <si>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</si>
  <si>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</si>
  <si>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</si>
  <si>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</si>
  <si>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</si>
  <si>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</si>
  <si>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</si>
  <si>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</si>
  <si>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</si>
  <si>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</si>
  <si>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</si>
  <si>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</si>
  <si>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</si>
  <si>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</si>
  <si>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</si>
  <si>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</si>
  <si>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</si>
  <si>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</si>
  <si>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</si>
  <si>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</si>
  <si>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</si>
  <si>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</si>
  <si>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</si>
  <si>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</si>
  <si>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</si>
  <si>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</si>
  <si>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</si>
  <si>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</si>
  <si>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</si>
  <si>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</si>
  <si>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</si>
  <si>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</si>
  <si>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</si>
  <si>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</si>
  <si>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</si>
  <si>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</si>
  <si>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</si>
  <si>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</si>
  <si>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</si>
  <si>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</si>
  <si>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</si>
  <si>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</si>
  <si>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</si>
  <si>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</si>
  <si>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</si>
  <si>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</si>
  <si>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</si>
  <si>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</si>
  <si>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</si>
  <si>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</si>
  <si>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</si>
  <si>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</si>
  <si>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</si>
  <si>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</si>
  <si>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</si>
  <si>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</si>
  <si>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</si>
  <si>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</si>
  <si>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</si>
  <si>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</si>
  <si>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</si>
  <si>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</si>
  <si>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</si>
  <si>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</si>
  <si>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</si>
  <si>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</si>
  <si>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</si>
  <si>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</si>
  <si>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</si>
  <si>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</si>
  <si>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</si>
  <si>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</si>
  <si>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</si>
  <si>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</si>
  <si>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</si>
  <si>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</si>
  <si>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</si>
  <si>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</si>
  <si>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</si>
  <si>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</si>
  <si>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</si>
  <si>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</si>
  <si>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</si>
  <si>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</si>
  <si>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</si>
  <si>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</si>
  <si>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</si>
  <si>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</si>
  <si>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</si>
  <si>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</si>
  <si>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</si>
  <si>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</si>
  <si>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</si>
  <si>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</si>
  <si>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</si>
  <si>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</si>
  <si>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</si>
  <si>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</si>
  <si>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</si>
  <si>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</si>
  <si>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</si>
  <si>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</si>
  <si>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</si>
  <si>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</si>
  <si>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</si>
  <si>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</si>
  <si>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</si>
  <si>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</si>
  <si>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</si>
  <si>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</si>
  <si>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</si>
  <si>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</si>
  <si>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</si>
  <si>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</si>
  <si>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</si>
  <si>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</si>
  <si>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</si>
  <si>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</si>
  <si>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</si>
  <si>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</si>
  <si>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</si>
  <si>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</si>
  <si>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</si>
  <si>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</si>
  <si>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</si>
  <si>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</si>
  <si>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</si>
  <si>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</si>
  <si>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</si>
  <si>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</si>
  <si>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</si>
  <si>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</si>
  <si>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</si>
  <si>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</si>
  <si>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</si>
  <si>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</si>
  <si>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</si>
  <si>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</si>
  <si>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</si>
  <si>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</si>
  <si>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</si>
  <si>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</si>
  <si>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</si>
  <si>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</si>
  <si>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</si>
  <si>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</si>
  <si>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</si>
  <si>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</si>
  <si>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</si>
  <si>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</si>
  <si>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</si>
  <si>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</si>
  <si>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</si>
  <si>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</si>
  <si>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</si>
  <si>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</si>
  <si>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</si>
  <si>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</si>
  <si>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</si>
  <si>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</si>
  <si>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</si>
  <si>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</si>
  <si>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</si>
  <si>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</si>
  <si>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</si>
  <si>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</si>
  <si>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</si>
  <si>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</si>
  <si>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</si>
  <si>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</si>
  <si>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</si>
  <si>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</si>
  <si>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</si>
  <si>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</si>
  <si>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</si>
  <si>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</si>
  <si>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</si>
  <si>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</si>
  <si>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</si>
  <si>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</si>
  <si>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</si>
  <si>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</si>
  <si>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</si>
  <si>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</si>
  <si>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</si>
  <si>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</si>
  <si>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</si>
  <si>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</si>
  <si>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</si>
  <si>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</si>
  <si>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</si>
  <si>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</si>
  <si>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</si>
  <si>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</si>
  <si>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</si>
  <si>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</si>
  <si>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</si>
  <si>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</si>
  <si>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</si>
  <si>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</si>
  <si>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</si>
  <si>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</si>
  <si>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</si>
  <si>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</si>
  <si>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</si>
  <si>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</si>
  <si>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</si>
  <si>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</si>
  <si>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</si>
  <si>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</si>
  <si>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</si>
  <si>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</si>
  <si>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</si>
  <si>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</si>
  <si>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</si>
  <si>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</si>
  <si>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</si>
  <si>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</si>
  <si>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</si>
  <si>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</si>
  <si>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</si>
  <si>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</si>
  <si>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</si>
  <si>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</si>
  <si>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</si>
  <si>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</si>
  <si>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</si>
  <si>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</si>
  <si>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</si>
  <si>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</si>
  <si>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</si>
  <si>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</si>
  <si>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</si>
  <si>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</si>
  <si>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</si>
  <si>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</si>
  <si>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</si>
  <si>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</si>
  <si>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</si>
  <si>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</si>
  <si>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</si>
  <si>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</si>
  <si>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</si>
  <si>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</si>
  <si>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</si>
  <si>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</si>
  <si>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</si>
  <si>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</si>
  <si>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</si>
  <si>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</si>
  <si>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</si>
  <si>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</si>
  <si>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</si>
  <si>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</si>
  <si>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</si>
  <si>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</si>
  <si>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</si>
  <si>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</si>
  <si>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</si>
  <si>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</si>
  <si>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</si>
  <si>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</si>
  <si>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</si>
  <si>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</si>
  <si>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</si>
  <si>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</si>
  <si>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</si>
  <si>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</si>
  <si>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</si>
  <si>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</si>
  <si>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</si>
  <si>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</si>
  <si>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</si>
  <si>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</si>
  <si>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</si>
  <si>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</si>
  <si>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</si>
  <si>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</si>
  <si>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</si>
  <si>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</si>
  <si>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</si>
  <si>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</si>
  <si>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</si>
  <si>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</si>
  <si>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</si>
  <si>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</si>
  <si>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</si>
  <si>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</si>
  <si>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</si>
  <si>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</si>
  <si>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</si>
  <si>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</si>
  <si>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</si>
  <si>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</si>
  <si>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</si>
  <si>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</si>
  <si>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</si>
  <si>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</si>
  <si>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</si>
  <si>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</si>
  <si>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</si>
  <si>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</si>
  <si>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</si>
  <si>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</si>
  <si>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</si>
  <si>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</si>
  <si>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</si>
  <si>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</si>
  <si>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</si>
  <si>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</si>
  <si>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</si>
  <si>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</si>
  <si>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</si>
  <si>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</si>
  <si>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</si>
  <si>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</si>
  <si>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</si>
  <si>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</si>
  <si>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</si>
  <si>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</si>
  <si>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</si>
  <si>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</si>
  <si>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</si>
  <si>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</si>
  <si>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</si>
  <si>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</si>
  <si>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</si>
  <si>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</si>
  <si>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</si>
  <si>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</si>
  <si>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</si>
  <si>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</si>
  <si>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</si>
  <si>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</si>
  <si>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</si>
  <si>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</si>
  <si>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</si>
  <si>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</si>
  <si>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</si>
  <si>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</si>
  <si>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</si>
  <si>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</si>
  <si>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</si>
  <si>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</si>
  <si>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</si>
  <si>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</si>
  <si>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</si>
  <si>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</si>
  <si>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</si>
  <si>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</si>
  <si>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</si>
  <si>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</si>
  <si>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</si>
  <si>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</si>
  <si>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</si>
  <si>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</si>
  <si>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</si>
  <si>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</si>
  <si>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</si>
  <si>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</si>
  <si>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</si>
  <si>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</si>
  <si>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</si>
  <si>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</si>
  <si>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</si>
  <si>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</si>
  <si>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</si>
  <si>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</si>
  <si>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</si>
  <si>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</si>
  <si>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</si>
  <si>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</si>
  <si>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</si>
  <si>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</si>
  <si>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</si>
  <si>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</si>
  <si>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</si>
  <si>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</si>
  <si>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</si>
  <si>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</si>
  <si>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</si>
  <si>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</si>
  <si>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</si>
  <si>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</si>
  <si>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</si>
  <si>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</si>
  <si>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</si>
  <si>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</si>
  <si>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</si>
  <si>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</si>
  <si>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</si>
  <si>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</si>
  <si>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</si>
  <si>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</si>
  <si>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</si>
  <si>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</si>
  <si>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</si>
  <si>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</si>
  <si>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</si>
  <si>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</si>
  <si>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</si>
  <si>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</si>
  <si>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</si>
  <si>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</si>
  <si>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</si>
  <si>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</si>
  <si>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</si>
  <si>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</si>
  <si>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</si>
  <si>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</si>
  <si>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</si>
  <si>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</si>
  <si>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</si>
  <si>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</si>
  <si>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</si>
  <si>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</si>
  <si>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</si>
  <si>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</si>
  <si>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</si>
  <si>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</si>
  <si>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</si>
  <si>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</si>
  <si>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</si>
  <si>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</si>
  <si>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</si>
  <si>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</si>
  <si>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</si>
  <si>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</si>
  <si>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</si>
  <si>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</si>
  <si>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</si>
  <si>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</si>
  <si>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</si>
  <si>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</si>
  <si>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</si>
  <si>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</si>
  <si>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</si>
  <si>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</si>
  <si>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</si>
  <si>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</si>
  <si>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</si>
  <si>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</si>
  <si>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</si>
  <si>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</si>
  <si>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</si>
  <si>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</si>
  <si>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</si>
  <si>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</si>
  <si>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</si>
  <si>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</si>
  <si>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</si>
  <si>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</si>
  <si>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</si>
  <si>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</si>
  <si>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</si>
  <si>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</si>
  <si>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</si>
  <si>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</si>
  <si>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</si>
  <si>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</si>
  <si>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</si>
  <si>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</si>
  <si>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</si>
  <si>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</si>
  <si>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</si>
  <si>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</si>
  <si>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</si>
  <si>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</si>
  <si>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</si>
  <si>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</si>
  <si>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</si>
  <si>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</si>
  <si>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</si>
  <si>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</si>
  <si>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</si>
  <si>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</si>
  <si>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</si>
  <si>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</si>
  <si>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</si>
  <si>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</si>
  <si>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</si>
  <si>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</si>
  <si>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</si>
  <si>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</si>
  <si>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</si>
  <si>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</si>
  <si>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</si>
  <si>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</si>
  <si>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</si>
  <si>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</si>
  <si>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</si>
  <si>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</si>
  <si>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</si>
  <si>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</si>
  <si>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</si>
  <si>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</si>
  <si>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</si>
  <si>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</si>
  <si>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</si>
  <si>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</si>
  <si>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</si>
  <si>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</si>
  <si>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</si>
  <si>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</si>
  <si>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</si>
  <si>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</si>
  <si>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</si>
  <si>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</si>
  <si>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</si>
  <si>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</si>
  <si>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</si>
  <si>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</si>
  <si>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</si>
  <si>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</si>
  <si>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</si>
  <si>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</si>
  <si>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</si>
  <si>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</si>
  <si>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</si>
  <si>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</si>
  <si>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</si>
  <si>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</si>
  <si>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</si>
  <si>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</si>
  <si>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</si>
  <si>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</si>
  <si>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</si>
  <si>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</si>
  <si>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</si>
  <si>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</si>
  <si>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</si>
  <si>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</si>
  <si>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</si>
  <si>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</si>
  <si>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</si>
  <si>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</si>
  <si>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</si>
  <si>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</si>
  <si>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</si>
  <si>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</si>
  <si>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</si>
  <si>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</si>
  <si>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</si>
  <si>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</si>
  <si>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</si>
  <si>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</si>
  <si>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</si>
  <si>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</si>
  <si>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</si>
  <si>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</si>
  <si>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</si>
  <si>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</si>
  <si>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</si>
  <si>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</si>
  <si>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</si>
  <si>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</si>
  <si>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</si>
  <si>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</si>
  <si>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</si>
  <si>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</si>
  <si>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</si>
  <si>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</si>
  <si>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</si>
  <si>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</si>
  <si>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</si>
  <si>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</si>
  <si>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</si>
  <si>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</si>
  <si>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</si>
  <si>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</si>
  <si>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</si>
  <si>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</si>
  <si>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</si>
  <si>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</si>
  <si>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</si>
  <si>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</si>
  <si>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</si>
  <si>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</si>
  <si>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</si>
  <si>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</si>
  <si>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</si>
  <si>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</si>
  <si>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</si>
  <si>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</si>
  <si>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</si>
  <si>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</si>
  <si>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</si>
  <si>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</si>
  <si>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</si>
  <si>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</si>
  <si>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</si>
  <si>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</si>
  <si>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</si>
  <si>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</si>
  <si>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</si>
  <si>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</si>
  <si>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</si>
  <si>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</si>
  <si>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</si>
  <si>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</si>
  <si>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</si>
  <si>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</si>
  <si>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</si>
  <si>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</si>
  <si>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</si>
  <si>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</si>
  <si>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</si>
  <si>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</si>
  <si>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</si>
  <si>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</si>
  <si>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</si>
  <si>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</si>
  <si>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</si>
  <si>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</si>
  <si>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</si>
  <si>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</si>
  <si>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</si>
  <si>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</si>
  <si>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</si>
  <si>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</si>
  <si>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</si>
  <si>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</si>
  <si>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</si>
  <si>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</si>
  <si>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</si>
  <si>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</si>
  <si>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</si>
  <si>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</si>
  <si>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</si>
  <si>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</si>
  <si>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</si>
  <si>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</si>
  <si>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</si>
  <si>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</si>
  <si>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</si>
  <si>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</si>
  <si>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</si>
  <si>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</si>
  <si>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</si>
  <si>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</si>
  <si>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</si>
  <si>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</si>
  <si>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</si>
  <si>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</si>
  <si>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</si>
  <si>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</si>
  <si>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</si>
  <si>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</si>
  <si>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</si>
  <si>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</si>
  <si>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</si>
  <si>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</si>
  <si>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</si>
  <si>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</si>
  <si>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</si>
  <si>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</si>
  <si>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</si>
  <si>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</si>
  <si>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</si>
  <si>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</si>
  <si>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</si>
  <si>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</si>
  <si>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</si>
  <si>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</si>
  <si>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</si>
  <si>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</si>
  <si>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</si>
  <si>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</si>
  <si>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</si>
  <si>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</si>
  <si>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</si>
  <si>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</si>
  <si>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</si>
  <si>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</si>
  <si>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</si>
  <si>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</si>
  <si>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</si>
  <si>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</si>
  <si>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</si>
  <si>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</si>
  <si>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</si>
  <si>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</si>
  <si>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</si>
  <si>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</si>
  <si>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</si>
  <si>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</si>
  <si>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</si>
  <si>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</si>
  <si>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</si>
  <si>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</si>
  <si>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</si>
  <si>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</si>
  <si>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</si>
  <si>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</si>
  <si>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</si>
  <si>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</si>
  <si>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</si>
  <si>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</si>
  <si>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</si>
  <si>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</si>
  <si>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</si>
  <si>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</si>
  <si>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</si>
  <si>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</si>
  <si>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</si>
  <si>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</si>
  <si>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</si>
  <si>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</si>
  <si>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</si>
  <si>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</si>
  <si>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</si>
  <si>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</si>
  <si>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</si>
  <si>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</si>
  <si>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</si>
  <si>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</si>
  <si>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</si>
  <si>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</si>
  <si>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</si>
  <si>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</si>
  <si>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</si>
  <si>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</si>
  <si>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</si>
  <si>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</si>
  <si>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</si>
  <si>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</si>
  <si>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</si>
  <si>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</si>
  <si>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</si>
  <si>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</si>
  <si>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</si>
  <si>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</si>
  <si>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</si>
  <si>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</si>
  <si>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</si>
  <si>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</si>
  <si>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</si>
  <si>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</si>
  <si>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</si>
  <si>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</si>
  <si>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</si>
  <si>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</si>
  <si>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</si>
  <si>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</si>
  <si>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</si>
  <si>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</si>
  <si>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</si>
  <si>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</si>
  <si>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</si>
  <si>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</si>
  <si>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</si>
  <si>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</si>
  <si>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</si>
  <si>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</si>
  <si>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</si>
  <si>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</si>
  <si>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</si>
  <si>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</si>
  <si>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</si>
  <si>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</si>
  <si>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</si>
  <si>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</si>
  <si>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</si>
  <si>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</si>
  <si>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</si>
  <si>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</si>
  <si>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</si>
  <si>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</si>
  <si>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</si>
  <si>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</si>
  <si>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</si>
  <si>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</si>
  <si>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</si>
  <si>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</si>
  <si>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</si>
  <si>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</si>
  <si>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</si>
  <si>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</si>
  <si>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</si>
  <si>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</si>
  <si>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</si>
  <si>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</si>
  <si>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</si>
  <si>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</si>
  <si>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</si>
  <si>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</si>
  <si>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</si>
  <si>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</si>
  <si>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</si>
  <si>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</si>
  <si>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</si>
  <si>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</si>
  <si>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</si>
  <si>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</si>
  <si>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</si>
  <si>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</si>
  <si>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</si>
  <si>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</si>
  <si>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</si>
  <si>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</si>
  <si>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</si>
  <si>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</si>
  <si>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</si>
  <si>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</si>
  <si>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</si>
  <si>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</si>
  <si>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</si>
  <si>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</si>
  <si>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</si>
  <si>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</si>
  <si>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</si>
  <si>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</si>
  <si>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</si>
  <si>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</si>
  <si>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</si>
  <si>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</si>
  <si>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</si>
  <si>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</si>
  <si>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</si>
  <si>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</si>
  <si>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</si>
  <si>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</si>
  <si>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</si>
  <si>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</si>
  <si>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</si>
  <si>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</si>
  <si>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</si>
  <si>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</si>
  <si>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</si>
  <si>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</si>
  <si>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</si>
  <si>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</si>
  <si>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</si>
  <si>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</si>
  <si>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</si>
  <si>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</si>
  <si>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</si>
  <si>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</si>
  <si>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</si>
  <si>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</si>
  <si>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</si>
  <si>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</si>
  <si>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</si>
  <si>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</si>
  <si>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</si>
  <si>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</si>
  <si>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</si>
  <si>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</si>
  <si>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</si>
  <si>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</si>
  <si>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</si>
  <si>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</si>
  <si>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</si>
  <si>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</si>
  <si>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</si>
  <si>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</si>
  <si>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</si>
  <si>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</si>
  <si>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</si>
  <si>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</si>
  <si>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</si>
  <si>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</si>
  <si>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</si>
  <si>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</si>
  <si>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</si>
  <si>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</si>
  <si>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</si>
  <si>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</si>
  <si>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</si>
  <si>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</si>
  <si>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</si>
  <si>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</si>
  <si>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</si>
  <si>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</si>
  <si>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</si>
  <si>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</si>
  <si>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</si>
  <si>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</si>
  <si>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</si>
  <si>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</si>
  <si>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</si>
  <si>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</si>
  <si>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</si>
  <si>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</si>
  <si>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</si>
  <si>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</si>
  <si>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</si>
  <si>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</si>
  <si>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</si>
  <si>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</si>
  <si>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</si>
  <si>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</si>
  <si>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</si>
  <si>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</si>
  <si>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</si>
  <si>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</si>
  <si>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</si>
  <si>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</si>
  <si>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</si>
  <si>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</si>
  <si>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</si>
  <si>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</si>
  <si>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</si>
  <si>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</si>
  <si>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</si>
  <si>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</si>
  <si>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</si>
  <si>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</si>
  <si>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</si>
  <si>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</si>
  <si>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</si>
  <si>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</si>
  <si>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</si>
  <si>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</si>
  <si>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</si>
  <si>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</si>
  <si>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</si>
  <si>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</si>
  <si>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</si>
  <si>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</si>
  <si>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</si>
  <si>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</si>
  <si>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</si>
  <si>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</si>
  <si>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</si>
  <si>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</si>
  <si>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</si>
  <si>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</si>
  <si>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</si>
  <si>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</si>
  <si>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</si>
  <si>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</si>
  <si>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</si>
  <si>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</si>
  <si>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</si>
  <si>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</si>
  <si>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</si>
  <si>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</si>
  <si>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</si>
  <si>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</si>
  <si>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</si>
  <si>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</si>
  <si>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</si>
  <si>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</si>
  <si>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</si>
  <si>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</si>
  <si>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</si>
  <si>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</si>
  <si>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</si>
  <si>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</si>
  <si>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</si>
  <si>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</si>
  <si>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</si>
  <si>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</si>
  <si>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</si>
  <si>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</si>
  <si>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</si>
  <si>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</si>
  <si>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</si>
  <si>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</si>
  <si>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</si>
  <si>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</si>
  <si>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</si>
  <si>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</si>
  <si>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</si>
  <si>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</si>
  <si>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</si>
  <si>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</si>
  <si>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</si>
  <si>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</si>
  <si>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</si>
  <si>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</si>
  <si>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</si>
  <si>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</si>
  <si>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</si>
  <si>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</si>
  <si>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</si>
  <si>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</si>
  <si>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</si>
  <si>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</si>
  <si>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</si>
  <si>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</si>
  <si>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</si>
  <si>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</si>
  <si>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</si>
  <si>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</si>
  <si>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</si>
  <si>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</si>
  <si>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</si>
  <si>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</si>
  <si>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</si>
  <si>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</si>
  <si>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</si>
  <si>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</si>
  <si>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</si>
  <si>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</si>
  <si>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</si>
  <si>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</si>
  <si>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</si>
  <si>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</si>
  <si>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</si>
  <si>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</si>
  <si>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</si>
  <si>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</si>
  <si>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</si>
  <si>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</si>
  <si>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</si>
  <si>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</si>
  <si>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</si>
  <si>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</si>
  <si>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</si>
  <si>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</si>
  <si>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</si>
  <si>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</si>
  <si>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</si>
  <si>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</si>
  <si>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</si>
  <si>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</si>
  <si>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</si>
  <si>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</si>
  <si>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</si>
  <si>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</si>
  <si>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</si>
  <si>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</si>
  <si>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</si>
  <si>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</si>
  <si>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</si>
  <si>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</si>
  <si>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</si>
  <si>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</si>
  <si>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</si>
  <si>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</si>
  <si>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</si>
  <si>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</si>
  <si>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</si>
  <si>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</si>
  <si>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</si>
  <si>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</si>
  <si>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</si>
  <si>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</si>
  <si>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</si>
  <si>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</si>
  <si>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</si>
  <si>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</si>
  <si>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</si>
  <si>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</si>
  <si>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</si>
  <si>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</si>
  <si>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</si>
  <si>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</si>
  <si>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</si>
  <si>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</si>
  <si>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</si>
  <si>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</si>
  <si>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</si>
  <si>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</si>
  <si>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</si>
  <si>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</si>
  <si>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</si>
  <si>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</si>
  <si>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</si>
  <si>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</si>
  <si>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</si>
  <si>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</si>
  <si>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</si>
  <si>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</si>
  <si>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</si>
  <si>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</si>
  <si>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</si>
  <si>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</si>
  <si>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</si>
  <si>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</si>
  <si>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</si>
  <si>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</si>
  <si>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</si>
  <si>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</si>
  <si>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</si>
  <si>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</si>
  <si>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</si>
  <si>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</si>
  <si>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</si>
  <si>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</si>
  <si>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</si>
  <si>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</si>
  <si>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</si>
  <si>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</si>
  <si>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</si>
  <si>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</si>
  <si>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</si>
  <si>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</si>
  <si>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</si>
  <si>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</si>
  <si>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</si>
  <si>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</si>
  <si>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</si>
  <si>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</si>
  <si>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</si>
  <si>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</si>
  <si>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</si>
  <si>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</si>
  <si>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</si>
  <si>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</si>
  <si>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</si>
  <si>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</si>
  <si>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</si>
  <si>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</si>
  <si>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</si>
  <si>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</si>
  <si>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</si>
  <si>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</si>
  <si>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</si>
  <si>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</si>
  <si>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</si>
  <si>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</si>
  <si>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</si>
  <si>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</si>
  <si>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</si>
  <si>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</si>
  <si>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</si>
  <si>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</si>
  <si>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</si>
  <si>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</si>
  <si>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</si>
  <si>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</si>
  <si>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</si>
  <si>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</si>
  <si>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</si>
  <si>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</si>
  <si>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</si>
  <si>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</si>
  <si>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</si>
  <si>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</si>
  <si>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</si>
  <si>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</si>
  <si>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</si>
  <si>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</si>
  <si>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</si>
  <si>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</si>
  <si>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</si>
  <si>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</si>
  <si>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</si>
  <si>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</si>
  <si>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</si>
  <si>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</si>
  <si>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</si>
  <si>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</si>
  <si>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</si>
  <si>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</si>
  <si>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</si>
  <si>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</si>
  <si>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</si>
  <si>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</si>
  <si>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</si>
  <si>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</si>
  <si>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</si>
  <si>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</si>
  <si>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</si>
  <si>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</si>
  <si>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</si>
  <si>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</si>
  <si>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</si>
  <si>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</si>
  <si>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</si>
  <si>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</si>
  <si>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</si>
  <si>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</si>
  <si>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</si>
  <si>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</si>
  <si>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</si>
  <si>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</si>
  <si>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</si>
  <si>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</si>
  <si>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</si>
  <si>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</si>
  <si>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</si>
  <si>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</si>
  <si>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</si>
  <si>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</si>
  <si>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</si>
  <si>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</si>
  <si>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</si>
  <si>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</si>
  <si>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</si>
  <si>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</si>
  <si>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</si>
  <si>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</si>
  <si>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</si>
  <si>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</si>
  <si>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</si>
  <si>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</si>
  <si>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</si>
  <si>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</si>
  <si>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</si>
  <si>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</si>
  <si>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</si>
  <si>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</si>
  <si>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</si>
  <si>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</si>
  <si>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</si>
  <si>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</si>
  <si>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</si>
  <si>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</si>
  <si>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</si>
  <si>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</si>
  <si>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</si>
  <si>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</si>
  <si>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</si>
  <si>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</si>
  <si>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</si>
  <si>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</si>
  <si>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</si>
  <si>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</si>
  <si>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</si>
  <si>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</si>
  <si>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</si>
  <si>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</si>
  <si>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</si>
  <si>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</si>
  <si>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</si>
  <si>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</si>
  <si>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</si>
  <si>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</si>
  <si>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</si>
  <si>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</si>
  <si>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</si>
  <si>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</si>
  <si>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</si>
  <si>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</si>
  <si>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</si>
  <si>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</si>
  <si>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</si>
  <si>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</si>
  <si>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</si>
  <si>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</si>
  <si>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</si>
  <si>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</si>
  <si>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</si>
  <si>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</si>
  <si>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</si>
  <si>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</si>
  <si>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</si>
  <si>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</si>
  <si>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</si>
  <si>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</si>
  <si>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</si>
  <si>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</si>
  <si>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</si>
  <si>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</si>
  <si>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</si>
  <si>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</si>
  <si>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</si>
  <si>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</si>
  <si>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</si>
  <si>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</si>
  <si>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</si>
  <si>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</si>
  <si>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</si>
  <si>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</si>
  <si>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</si>
  <si>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</si>
  <si>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</si>
  <si>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</si>
  <si>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</si>
  <si>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</si>
  <si>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</si>
  <si>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</si>
  <si>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</si>
  <si>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</si>
  <si>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</si>
  <si>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</si>
  <si>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</si>
  <si>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</si>
  <si>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</si>
  <si>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</si>
  <si>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</si>
  <si>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</si>
  <si>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</si>
  <si>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</si>
  <si>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</si>
  <si>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</si>
  <si>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</si>
  <si>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</si>
  <si>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</si>
  <si>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</si>
  <si>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</si>
  <si>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</si>
  <si>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</si>
  <si>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</si>
  <si>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</si>
  <si>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</si>
  <si>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</si>
  <si>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</si>
  <si>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</si>
  <si>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</si>
  <si>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</si>
  <si>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</si>
  <si>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</si>
  <si>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</si>
  <si>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</si>
  <si>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</si>
  <si>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</si>
  <si>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</si>
  <si>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</si>
  <si>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</si>
  <si>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</si>
  <si>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</si>
  <si>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</si>
  <si>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</si>
  <si>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</si>
  <si>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</si>
  <si>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</si>
  <si>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</si>
  <si>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</si>
  <si>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</si>
  <si>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</si>
  <si>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</si>
  <si>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</si>
  <si>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</si>
  <si>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</si>
  <si>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</si>
  <si>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</si>
  <si>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</si>
  <si>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</si>
  <si>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</si>
  <si>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</si>
  <si>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</si>
  <si>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</si>
  <si>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</si>
  <si>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</si>
  <si>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</si>
  <si>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</si>
  <si>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</si>
  <si>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</si>
  <si>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</si>
  <si>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</si>
  <si>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</si>
  <si>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</si>
  <si>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</si>
  <si>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</si>
  <si>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</si>
  <si>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</si>
  <si>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</si>
  <si>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</si>
  <si>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</si>
  <si>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</si>
  <si>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</si>
  <si>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</si>
  <si>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</si>
  <si>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</si>
  <si>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</si>
  <si>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</si>
  <si>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</si>
  <si>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</si>
  <si>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</si>
  <si>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</si>
  <si>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</si>
  <si>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</si>
  <si>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</si>
  <si>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</si>
  <si>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</si>
  <si>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</si>
  <si>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</si>
  <si>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</si>
  <si>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</si>
  <si>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</si>
  <si>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</si>
  <si>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</si>
  <si>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</si>
  <si>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</si>
  <si>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</si>
  <si>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</si>
  <si>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</si>
  <si>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</si>
  <si>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</si>
  <si>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</si>
  <si>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</si>
  <si>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</si>
  <si>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</si>
  <si>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</si>
  <si>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</si>
  <si>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</si>
  <si>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</si>
  <si>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</si>
  <si>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</si>
  <si>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</si>
  <si>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</si>
  <si>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</si>
  <si>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</si>
  <si>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</si>
  <si>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</si>
  <si>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</si>
  <si>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</si>
  <si>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</si>
  <si>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</si>
  <si>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</si>
  <si>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</si>
  <si>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</si>
  <si>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</si>
  <si>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</si>
  <si>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</si>
  <si>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</si>
  <si>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</si>
  <si>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</si>
  <si>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</si>
  <si>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</si>
  <si>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</si>
  <si>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</si>
  <si>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</si>
  <si>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</si>
  <si>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</si>
  <si>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</si>
  <si>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</si>
  <si>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</si>
  <si>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</si>
  <si>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</si>
  <si>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</si>
  <si>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</si>
  <si>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</si>
  <si>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</si>
  <si>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</si>
  <si>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</si>
  <si>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</si>
  <si>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</si>
  <si>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</si>
  <si>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</si>
  <si>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</si>
  <si>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</si>
  <si>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</si>
  <si>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</si>
  <si>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</si>
  <si>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</si>
  <si>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</si>
  <si>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</si>
  <si>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</si>
  <si>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</si>
  <si>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</si>
  <si>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</si>
  <si>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</si>
  <si>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</si>
  <si>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</si>
  <si>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</si>
  <si>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</si>
  <si>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</si>
  <si>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</si>
  <si>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</si>
  <si>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</si>
  <si>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</si>
  <si>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</si>
  <si>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</si>
  <si>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</si>
  <si>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</si>
  <si>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</si>
  <si>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</si>
  <si>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</si>
  <si>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</si>
  <si>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</si>
  <si>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</si>
  <si>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</si>
  <si>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</si>
  <si>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</si>
  <si>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</si>
  <si>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</si>
  <si>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</si>
  <si>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</si>
  <si>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</si>
  <si>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</si>
  <si>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</si>
  <si>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</si>
  <si>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</si>
  <si>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</si>
  <si>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</si>
  <si>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</si>
  <si>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</si>
  <si>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</si>
  <si>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</si>
  <si>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</si>
  <si>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</si>
  <si>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</si>
  <si>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</si>
  <si>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</si>
  <si>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</si>
  <si>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</si>
  <si>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</si>
  <si>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</si>
  <si>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</si>
  <si>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</si>
  <si>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</si>
  <si>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</si>
  <si>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</si>
  <si>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</si>
  <si>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</si>
  <si>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</si>
  <si>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</si>
  <si>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</si>
  <si>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</si>
  <si>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</si>
  <si>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</si>
  <si>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</si>
  <si>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</si>
  <si>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</si>
  <si>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</si>
  <si>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</si>
  <si>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</si>
  <si>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</si>
  <si>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</si>
  <si>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</si>
  <si>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</si>
  <si>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</si>
  <si>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</si>
  <si>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</si>
  <si>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</si>
  <si>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</si>
  <si>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</si>
  <si>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</si>
  <si>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</si>
  <si>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</si>
  <si>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</si>
  <si>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</si>
  <si>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</si>
  <si>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</si>
  <si>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</si>
  <si>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</si>
  <si>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</si>
  <si>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</si>
  <si>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</si>
  <si>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</si>
  <si>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</si>
  <si>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</si>
  <si>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</si>
  <si>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</si>
  <si>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</si>
  <si>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</si>
  <si>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</si>
  <si>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</si>
  <si>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</si>
  <si>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</si>
  <si>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</si>
  <si>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</si>
  <si>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</si>
  <si>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</si>
  <si>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</si>
  <si>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</si>
  <si>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</si>
  <si>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</si>
  <si>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</si>
  <si>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</si>
  <si>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</si>
  <si>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</si>
  <si>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</si>
  <si>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</si>
  <si>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</si>
  <si>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</si>
  <si>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</si>
  <si>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</si>
  <si>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</si>
  <si>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</si>
  <si>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</si>
  <si>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</si>
  <si>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</si>
  <si>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</si>
  <si>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</si>
  <si>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</si>
  <si>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</si>
  <si>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</si>
  <si>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</si>
  <si>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</si>
  <si>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</si>
  <si>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</si>
  <si>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</si>
  <si>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</si>
  <si>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</si>
  <si>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</si>
  <si>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</si>
  <si>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</si>
  <si>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</si>
  <si>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</si>
  <si>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</si>
  <si>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</si>
  <si>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</si>
  <si>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</si>
  <si>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</si>
  <si>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</si>
  <si>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</si>
  <si>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</si>
  <si>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</si>
  <si>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</si>
  <si>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</si>
  <si>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</si>
  <si>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</si>
  <si>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</si>
  <si>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</si>
  <si>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</si>
  <si>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</si>
  <si>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</si>
  <si>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</si>
  <si>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</si>
  <si>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</si>
  <si>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</si>
  <si>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</si>
  <si>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</si>
  <si>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</si>
  <si>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</si>
  <si>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</si>
  <si>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</si>
  <si>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</si>
  <si>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</si>
  <si>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</si>
  <si>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</si>
  <si>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</si>
  <si>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</si>
  <si>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</si>
  <si>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</si>
  <si>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</si>
  <si>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</si>
  <si>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</si>
  <si>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</si>
  <si>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</si>
  <si>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</si>
  <si>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</si>
  <si>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</si>
  <si>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</si>
  <si>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</si>
  <si>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</si>
  <si>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</si>
  <si>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</si>
  <si>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</si>
  <si>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</si>
  <si>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</si>
  <si>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</si>
  <si>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</si>
  <si>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</si>
  <si>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</si>
  <si>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</si>
  <si>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</si>
  <si>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</si>
  <si>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</si>
  <si>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</si>
  <si>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</si>
  <si>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</si>
  <si>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</si>
  <si>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</si>
  <si>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</si>
  <si>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</si>
  <si>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</si>
  <si>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</si>
  <si>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</si>
  <si>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</si>
  <si>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</si>
  <si>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</si>
  <si>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</si>
  <si>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</si>
  <si>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</si>
  <si>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</si>
  <si>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</si>
  <si>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</si>
  <si>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</si>
  <si>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</si>
  <si>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</si>
  <si>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</si>
  <si>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</si>
  <si>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</si>
  <si>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</si>
  <si>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</si>
  <si>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</si>
  <si>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</si>
  <si>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</si>
  <si>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</si>
  <si>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</si>
  <si>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</si>
  <si>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</si>
  <si>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</si>
  <si>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</si>
  <si>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</si>
  <si>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</si>
  <si>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</si>
  <si>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</si>
  <si>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</si>
  <si>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</si>
  <si>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</si>
  <si>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</si>
  <si>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</si>
  <si>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</si>
  <si>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</si>
  <si>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</si>
  <si>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</si>
  <si>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</si>
  <si>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</si>
  <si>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</si>
  <si>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</si>
  <si>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</si>
  <si>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</si>
  <si>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</si>
  <si>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</si>
  <si>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</si>
  <si>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</si>
  <si>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</si>
  <si>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</si>
  <si>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</si>
  <si>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</si>
  <si>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</si>
  <si>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</si>
  <si>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</si>
  <si>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</si>
  <si>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</si>
  <si>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</si>
  <si>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</si>
  <si>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</si>
  <si>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</si>
  <si>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</si>
  <si>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</si>
  <si>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</si>
  <si>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</si>
  <si>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</si>
  <si>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</si>
  <si>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</si>
  <si>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</si>
  <si>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</si>
  <si>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</si>
  <si>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</si>
  <si>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</si>
  <si>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</si>
  <si>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</si>
  <si>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</si>
  <si>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</si>
  <si>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</si>
  <si>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</si>
  <si>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</si>
  <si>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</si>
  <si>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</si>
  <si>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</si>
  <si>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</si>
  <si>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</si>
  <si>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</si>
  <si>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</si>
  <si>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</si>
  <si>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</si>
  <si>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</si>
  <si>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</si>
  <si>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</si>
  <si>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</si>
  <si>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</si>
  <si>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</si>
  <si>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</si>
  <si>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</si>
  <si>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</si>
  <si>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</si>
  <si>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</si>
  <si>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</si>
  <si>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</si>
  <si>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</si>
  <si>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</si>
  <si>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</si>
  <si>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</si>
  <si>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</si>
  <si>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</si>
  <si>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</si>
  <si>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</si>
  <si>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</si>
  <si>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</si>
  <si>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</si>
  <si>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</si>
  <si>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</si>
  <si>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</si>
  <si>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</si>
  <si>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</si>
  <si>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</si>
  <si>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</si>
  <si>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</si>
  <si>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</si>
  <si>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</si>
  <si>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</si>
  <si>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</si>
  <si>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</si>
  <si>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</si>
  <si>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</si>
  <si>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</si>
  <si>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</si>
  <si>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</si>
  <si>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</si>
  <si>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</si>
  <si>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</si>
  <si>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</si>
  <si>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</si>
  <si>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</si>
  <si>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</si>
  <si>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</si>
  <si>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</si>
  <si>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</si>
  <si>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</si>
  <si>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</si>
  <si>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</si>
  <si>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</si>
  <si>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</si>
  <si>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</si>
  <si>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</si>
  <si>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</si>
  <si>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</si>
  <si>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</si>
  <si>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</si>
  <si>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</si>
  <si>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</si>
  <si>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</si>
  <si>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</si>
  <si>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</si>
  <si>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</si>
  <si>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</si>
  <si>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</si>
  <si>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</si>
  <si>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</si>
  <si>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</si>
  <si>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</si>
  <si>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</si>
  <si>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</si>
  <si>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</si>
  <si>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</si>
  <si>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</si>
  <si>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</si>
  <si>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</si>
  <si>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</si>
  <si>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</si>
  <si>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</si>
  <si>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</si>
  <si>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</si>
  <si>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</si>
  <si>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</si>
  <si>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</si>
  <si>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</si>
  <si>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</si>
  <si>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</si>
  <si>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</si>
  <si>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</si>
  <si>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</si>
  <si>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</si>
  <si>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</si>
  <si>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</si>
  <si>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</si>
  <si>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</si>
  <si>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</si>
  <si>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</si>
  <si>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</si>
  <si>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</si>
  <si>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</si>
  <si>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</si>
  <si>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</si>
  <si>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</si>
  <si>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</si>
  <si>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</si>
  <si>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</si>
  <si>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</si>
  <si>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</si>
  <si>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</si>
  <si>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</si>
  <si>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</si>
  <si>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</si>
  <si>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</si>
  <si>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</si>
  <si>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</si>
  <si>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</si>
  <si>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</si>
  <si>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</si>
  <si>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</si>
  <si>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</si>
  <si>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</si>
  <si>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</si>
  <si>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</si>
  <si>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</si>
  <si>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</si>
  <si>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</si>
  <si>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</si>
  <si>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</si>
  <si>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</si>
  <si>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</si>
  <si>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</si>
  <si>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</si>
  <si>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</si>
  <si>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</si>
  <si>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</si>
  <si>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</si>
  <si>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</si>
  <si>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</si>
  <si>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</si>
  <si>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</si>
  <si>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</si>
  <si>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</si>
  <si>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</si>
  <si>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</si>
  <si>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</si>
  <si>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</si>
  <si>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</si>
  <si>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</si>
  <si>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</si>
  <si>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</si>
  <si>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</si>
  <si>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</si>
  <si>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</si>
  <si>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</si>
  <si>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</si>
  <si>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</si>
  <si>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</si>
  <si>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</si>
  <si>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</si>
  <si>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</si>
  <si>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</si>
  <si>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</si>
  <si>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</si>
  <si>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</si>
  <si>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</si>
  <si>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</si>
  <si>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</si>
  <si>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</si>
  <si>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</si>
  <si>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</si>
  <si>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</si>
  <si>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</si>
  <si>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</si>
  <si>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</si>
  <si>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</si>
  <si>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</si>
  <si>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</si>
  <si>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</si>
  <si>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</si>
  <si>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</si>
  <si>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</si>
  <si>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</si>
  <si>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</si>
  <si>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</si>
  <si>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</si>
  <si>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</si>
  <si>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</si>
  <si>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</si>
  <si>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</si>
  <si>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</si>
  <si>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</si>
  <si>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</si>
  <si>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</si>
  <si>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</si>
  <si>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</si>
  <si>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</si>
  <si>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</si>
  <si>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</si>
  <si>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</si>
  <si>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</si>
  <si>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</si>
  <si>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</si>
  <si>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</si>
  <si>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</si>
  <si>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</si>
  <si>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</si>
  <si>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</si>
  <si>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</si>
  <si>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</si>
  <si>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</si>
  <si>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</si>
  <si>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</si>
  <si>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</si>
  <si>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</si>
  <si>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</si>
  <si>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</si>
  <si>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</si>
  <si>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</si>
  <si>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</si>
  <si>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</si>
  <si>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</si>
  <si>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</si>
  <si>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</si>
  <si>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</si>
  <si>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</si>
  <si>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</si>
  <si>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</si>
  <si>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</si>
  <si>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</si>
  <si>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</si>
  <si>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</si>
  <si>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</si>
  <si>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</si>
  <si>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</si>
  <si>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</si>
  <si>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</si>
  <si>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</si>
  <si>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</si>
  <si>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</si>
  <si>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</si>
  <si>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</si>
  <si>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</si>
  <si>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</si>
  <si>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</si>
  <si>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</si>
  <si>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</si>
  <si>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</si>
  <si>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</si>
  <si>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</si>
  <si>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</si>
  <si>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</si>
  <si>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</si>
  <si>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</si>
  <si>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</si>
  <si>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</si>
  <si>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</si>
  <si>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</si>
  <si>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</si>
  <si>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</si>
  <si>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</si>
  <si>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</si>
  <si>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</si>
  <si>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</si>
  <si>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</si>
  <si>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</si>
  <si>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</si>
  <si>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</si>
  <si>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</si>
  <si>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</si>
  <si>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</si>
  <si>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</si>
  <si>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</si>
  <si>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</si>
  <si>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</si>
  <si>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</si>
  <si>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</si>
  <si>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</si>
  <si>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</si>
  <si>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</si>
  <si>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</si>
  <si>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</si>
  <si>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</si>
  <si>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</si>
  <si>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</si>
  <si>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</si>
  <si>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</si>
  <si>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</si>
  <si>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</si>
  <si>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</si>
  <si>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</si>
  <si>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</si>
  <si>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</si>
  <si>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</si>
  <si>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</si>
  <si>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</si>
  <si>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</si>
  <si>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</si>
  <si>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</si>
  <si>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</si>
  <si>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</si>
  <si>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</si>
  <si>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</si>
  <si>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</si>
  <si>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</si>
  <si>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</si>
  <si>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</si>
  <si>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</si>
  <si>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</si>
  <si>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</si>
  <si>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</si>
  <si>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</si>
  <si>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</si>
  <si>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</si>
  <si>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</si>
  <si>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</si>
  <si>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</si>
  <si>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</si>
  <si>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</si>
  <si>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</si>
  <si>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</si>
  <si>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</si>
  <si>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</si>
  <si>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</si>
  <si>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</si>
  <si>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</si>
  <si>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</si>
  <si>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</si>
  <si>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</si>
  <si>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</si>
  <si>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</si>
  <si>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</si>
  <si>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</si>
  <si>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</si>
  <si>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</si>
  <si>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</si>
  <si>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</si>
  <si>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</si>
  <si>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</si>
  <si>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</si>
  <si>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</si>
  <si>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</si>
  <si>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</si>
  <si>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</si>
  <si>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</si>
  <si>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</si>
  <si>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</si>
  <si>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</si>
  <si>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</si>
  <si>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</si>
  <si>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</si>
  <si>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</si>
  <si>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</si>
  <si>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</si>
  <si>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</si>
  <si>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</si>
  <si>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</si>
  <si>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</si>
  <si>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</si>
  <si>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</si>
  <si>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</si>
  <si>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</si>
  <si>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</si>
  <si>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</si>
  <si>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</si>
  <si>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</si>
  <si>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</si>
  <si>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</si>
  <si>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</si>
  <si>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</si>
  <si>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</si>
  <si>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</si>
  <si>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</si>
  <si>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</si>
  <si>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</si>
  <si>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</si>
  <si>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</si>
  <si>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</si>
  <si>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</si>
  <si>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</si>
  <si>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</si>
  <si>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</si>
  <si>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</si>
  <si>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</si>
  <si>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</si>
  <si>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</si>
  <si>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</si>
  <si>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</si>
  <si>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</si>
  <si>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</si>
  <si>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</si>
  <si>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</si>
  <si>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</si>
  <si>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</si>
  <si>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</si>
  <si>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</si>
  <si>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</si>
  <si>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</si>
  <si>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</si>
  <si>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</si>
  <si>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</si>
  <si>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</si>
  <si>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</si>
  <si>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</si>
  <si>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</si>
  <si>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</si>
  <si>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</si>
  <si>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</si>
  <si>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</si>
  <si>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</si>
  <si>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</si>
  <si>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</si>
  <si>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</si>
  <si>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</si>
  <si>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</si>
  <si>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</si>
  <si>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</si>
  <si>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</si>
  <si>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</si>
  <si>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</si>
  <si>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</si>
  <si>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</si>
  <si>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</si>
  <si>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</si>
  <si>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</si>
  <si>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</si>
  <si>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</si>
  <si>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</si>
  <si>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</si>
  <si>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</si>
  <si>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</si>
  <si>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</si>
  <si>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</si>
  <si>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</si>
  <si>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</si>
  <si>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</si>
  <si>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</si>
  <si>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</si>
  <si>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</si>
  <si>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</si>
  <si>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</si>
  <si>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</si>
  <si>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</si>
  <si>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</si>
  <si>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</si>
  <si>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</si>
  <si>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</si>
  <si>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</si>
  <si>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</si>
  <si>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</si>
  <si>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</si>
  <si>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</si>
  <si>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</si>
  <si>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</si>
  <si>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</si>
  <si>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</si>
  <si>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</si>
  <si>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</si>
  <si>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</si>
  <si>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</si>
  <si>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</si>
  <si>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</si>
  <si>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</si>
  <si>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</si>
  <si>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</si>
  <si>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</si>
  <si>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</si>
  <si>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</si>
  <si>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</si>
  <si>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</si>
  <si>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</si>
  <si>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</si>
  <si>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</si>
  <si>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</si>
  <si>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</si>
  <si>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</si>
  <si>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</si>
  <si>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</si>
  <si>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</si>
  <si>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</si>
  <si>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</si>
  <si>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</si>
  <si>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</si>
  <si>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</si>
  <si>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</si>
  <si>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</si>
  <si>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</si>
  <si>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</si>
  <si>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</si>
  <si>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</si>
  <si>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</si>
  <si>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</si>
  <si>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</si>
  <si>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</si>
  <si>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</si>
  <si>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</si>
  <si>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</si>
  <si>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</si>
  <si>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</si>
  <si>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</si>
  <si>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</si>
  <si>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</si>
  <si>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</si>
  <si>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</si>
  <si>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</si>
  <si>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</si>
  <si>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</si>
  <si>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</si>
  <si>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</si>
  <si>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</si>
  <si>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</si>
  <si>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</si>
  <si>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</si>
  <si>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</si>
  <si>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</si>
  <si>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</si>
  <si>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</si>
  <si>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</si>
  <si>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</si>
  <si>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</si>
  <si>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</si>
  <si>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</si>
  <si>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</si>
  <si>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</si>
  <si>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</si>
  <si>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</si>
  <si>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</si>
  <si>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</si>
  <si>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</si>
  <si>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</si>
  <si>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</si>
  <si>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</si>
  <si>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</si>
  <si>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</si>
  <si>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</si>
  <si>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</si>
  <si>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</si>
  <si>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</si>
  <si>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</si>
  <si>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</si>
  <si>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</si>
  <si>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</si>
  <si>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</si>
  <si>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</si>
  <si>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</si>
  <si>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</si>
  <si>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</si>
  <si>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</si>
  <si>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</si>
  <si>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</si>
  <si>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</si>
  <si>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</si>
  <si>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</si>
  <si>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</si>
  <si>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</si>
  <si>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</si>
  <si>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</si>
  <si>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</si>
  <si>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</si>
  <si>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</si>
  <si>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</si>
  <si>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</si>
  <si>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</si>
  <si>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</si>
  <si>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</si>
  <si>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</si>
  <si>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</si>
  <si>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</si>
  <si>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</si>
  <si>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</si>
  <si>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</si>
  <si>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</si>
  <si>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</si>
  <si>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</si>
  <si>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</si>
  <si>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</si>
  <si>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</si>
  <si>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</si>
  <si>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</si>
  <si>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</si>
  <si>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</si>
  <si>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</si>
  <si>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</si>
  <si>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</si>
  <si>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</si>
  <si>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</si>
  <si>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</si>
  <si>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</si>
  <si>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</si>
  <si>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</si>
  <si>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</si>
  <si>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</si>
  <si>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</si>
  <si>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</si>
  <si>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</si>
  <si>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</si>
  <si>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</si>
  <si>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</si>
  <si>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</si>
  <si>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</si>
  <si>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</si>
  <si>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</si>
  <si>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</si>
  <si>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</si>
  <si>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</si>
  <si>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</si>
  <si>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</si>
  <si>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</si>
  <si>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</si>
  <si>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</si>
  <si>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</si>
  <si>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</si>
  <si>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</si>
  <si>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</si>
  <si>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</si>
  <si>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</si>
  <si>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</si>
  <si>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</si>
  <si>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</si>
  <si>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</si>
  <si>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</si>
  <si>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</si>
  <si>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</si>
  <si>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</si>
  <si>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</si>
  <si>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</si>
  <si>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</si>
  <si>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</si>
  <si>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</si>
  <si>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</si>
  <si>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</si>
  <si>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</si>
  <si>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</si>
  <si>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</si>
  <si>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</si>
  <si>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</si>
  <si>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</si>
  <si>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</si>
  <si>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</si>
  <si>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</si>
  <si>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</si>
  <si>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</si>
  <si>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</si>
  <si>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</si>
  <si>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</si>
  <si>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</si>
  <si>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</si>
  <si>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</si>
  <si>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</si>
  <si>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</si>
  <si>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</si>
  <si>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</si>
  <si>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</si>
  <si>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</si>
  <si>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</si>
  <si>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</si>
  <si>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</si>
  <si>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</si>
  <si>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</si>
  <si>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</si>
  <si>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</si>
  <si>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</si>
  <si>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</si>
  <si>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</si>
  <si>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</si>
  <si>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</si>
  <si>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</si>
  <si>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</si>
  <si>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</si>
  <si>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</si>
  <si>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</si>
  <si>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</si>
  <si>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</si>
  <si>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</si>
  <si>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</si>
  <si>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</si>
  <si>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</si>
  <si>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</si>
  <si>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</si>
  <si>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</si>
  <si>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</si>
  <si>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</si>
  <si>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</si>
  <si>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</si>
  <si>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</si>
  <si>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</si>
  <si>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</si>
  <si>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</si>
  <si>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</si>
  <si>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</si>
  <si>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</si>
  <si>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</si>
  <si>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</si>
  <si>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</si>
  <si>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</si>
  <si>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</si>
  <si>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</si>
  <si>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</si>
  <si>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</si>
  <si>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</si>
  <si>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</si>
  <si>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</si>
  <si>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</si>
  <si>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</si>
  <si>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</si>
  <si>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</si>
  <si>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</si>
  <si>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</si>
  <si>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</si>
  <si>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</si>
  <si>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</si>
  <si>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</si>
  <si>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</si>
  <si>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</si>
  <si>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</si>
  <si>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</si>
  <si>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</si>
  <si>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</si>
  <si>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</si>
  <si>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</si>
  <si>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</si>
  <si>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</si>
  <si>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</si>
  <si>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</si>
  <si>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</si>
  <si>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</si>
  <si>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</si>
  <si>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</si>
  <si>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</si>
  <si>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</si>
  <si>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</si>
  <si>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</si>
  <si>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</si>
  <si>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</si>
  <si>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</si>
  <si>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</si>
  <si>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</si>
  <si>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</si>
  <si>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</si>
  <si>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</si>
  <si>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</si>
  <si>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</si>
  <si>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</si>
  <si>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</si>
  <si>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</si>
  <si>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</si>
  <si>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</si>
  <si>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</si>
  <si>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</si>
  <si>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</si>
  <si>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</si>
  <si>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</si>
  <si>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</si>
  <si>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</si>
  <si>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</si>
  <si>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</si>
  <si>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</si>
  <si>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</si>
  <si>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</si>
  <si>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</si>
  <si>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</si>
  <si>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</si>
  <si>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</si>
  <si>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</si>
  <si>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</si>
  <si>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</si>
  <si>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</si>
  <si>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</si>
  <si>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</si>
  <si>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</si>
  <si>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</si>
  <si>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</si>
  <si>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</si>
  <si>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</si>
  <si>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</si>
  <si>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</si>
  <si>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</si>
  <si>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</si>
  <si>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</si>
  <si>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</si>
  <si>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</si>
  <si>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</si>
  <si>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</si>
  <si>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</si>
  <si>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</si>
  <si>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</si>
  <si>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</si>
  <si>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</si>
  <si>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</si>
  <si>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</si>
  <si>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</si>
  <si>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</si>
  <si>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</si>
  <si>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</si>
  <si>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</si>
  <si>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</si>
  <si>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</si>
  <si>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</si>
  <si>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</si>
  <si>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</si>
  <si>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</si>
  <si>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</si>
  <si>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</si>
  <si>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</si>
  <si>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</si>
  <si>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</si>
  <si>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</si>
  <si>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</si>
  <si>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</si>
  <si>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</si>
  <si>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</si>
  <si>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</si>
  <si>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</si>
  <si>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</si>
  <si>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</si>
  <si>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 xml:space="preserve">Restored by PG </t>
  </si>
  <si>
    <t xml:space="preserve">PCM-20251127-00000504
</t>
  </si>
  <si>
    <t xml:space="preserve">2025-11-27 08:06:19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</si>
  <si>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</si>
  <si>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</si>
  <si>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</si>
  <si>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</si>
  <si>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</si>
  <si>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</si>
  <si>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</si>
  <si>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</si>
  <si>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</si>
  <si>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</si>
  <si>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</si>
  <si>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</si>
  <si>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</si>
  <si>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</si>
  <si>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</si>
  <si>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</si>
  <si>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</si>
  <si>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</si>
  <si>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</si>
  <si>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PCM-20251127-00000615</t>
  </si>
  <si>
    <t>ETA 30 min</t>
  </si>
  <si>
    <t>NO PCM</t>
  </si>
  <si>
    <t>PCM-20251127-00000803</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</si>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</sst>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8" dataDxfId="47" headerRowBorderDxfId="45" tableBorderDxfId="46" totalsRowBorderDxfId="44">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1" dataDxfId="30" headerRowBorderDxfId="28" tableBorderDxfId="29">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325.53325810185197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45988.481684027778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45988.481684027778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45988.481684027778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45988.481684027778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45988.481684027778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45988.481684027778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45988.481684027778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45988.481684027778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45988.481684027778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45988.481684027778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45988.481684027778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45988.481684027778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45988.481684027778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45988.481684027778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45988.481684027778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45988.481684027778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45988.481684027778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45988.481684027778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45988.481684027778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45988.481684027778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45988.481684027778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45988.481684027778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45988.481684027778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45988.481684027778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45988.481684027778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45988.481684027778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45988.481684027778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45988.481684027778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45988.481684027778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45988.481684027778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45988.481684027778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45988.481684027778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45988.481684027778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45988.481684027778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45988.481684027778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45988.481684027778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45988.481684027778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45988.481684027778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45988.481684027778</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92D74D9D-458E-4DAE-BF38-58C3282AE93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163.48184618055529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4.0942650462966412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0.29272569444583496</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0.13508680555241881</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22825</v>
      </c>
      <c r="E7" s="99" t="s">
        <v>39021</v>
      </c>
      <c r="F7" s="100">
        <v>45988.400567129633</v>
      </c>
      <c r="G7" s="101">
        <f ca="1">IFERROR(NOW()-F7,"-")</f>
        <v>8.1116898145410232E-2</v>
      </c>
      <c r="H7" s="146" t="s">
        <v>39112</v>
      </c>
      <c r="I7" s="18" t="str">
        <f>IFERROR(VLOOKUP(D7,DB!A:F,6,0),"")</f>
        <v>SCECO</v>
      </c>
      <c r="J7" s="18" t="str">
        <f>IFERROR(VLOOKUP(D7,DB!A:G,7,0),"")</f>
        <v>Vandalized</v>
      </c>
      <c r="K7" s="19" t="s">
        <v>39110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45988.481684143517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45988.481684143517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45988.481684143517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45988.481684143517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45988.481684143517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45988.481684143517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45988.481684143517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45988.481684143517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45988.481684143517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45988.481684143517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45988.481684143517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45988.481684143517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45988.481684143517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45988.481684143517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45988.481684143517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45988.481684143517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45988.481684143517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45988.481684143517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45988.481684143517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45988.481684143517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45988.481684143517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45988.481684143517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45988.481684143517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45988.481684143517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45988.481684143517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45988.481684143517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45988.481684143517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45988.481684143517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45988.481684143517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45988.481684143517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45988.481684143517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45988.481684143517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45988.481684143517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45988.481684143517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45988.481684143517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45988.481684143517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45988.481684143517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45988.481684143517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45988.481684143517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45988.481684143517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45988.481684143517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45988.481684143517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45988.481684143517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45988.481684143517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45988.481684143517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45988.481684143517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45988.481684143517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45988.481684143517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45988.481684143517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45988.481684143517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45988.481684143517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45988.481684143517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45988.481684143517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45988.481684143517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45988.481684143517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45988.481684143517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45988.481684143517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45988.481684143517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45988.481684143517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45988.481684143517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45988.481684143517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45988.481684143517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45988.481684143517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45988.481684143517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45988.481684143517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45988.481684143517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45988.481684143517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45988.481684143517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45988.481684143517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45988.481684143517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45988.481684143517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45988.481684143517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45988.481684143517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45988.481684143517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45988.481684143517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45988.481684143517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45988.481684143517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45988.481684143517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45988.481684143517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45988.481684143517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45988.481684143517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45988.481684143517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45988.481684143517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45988.481684143517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45988.481684143517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45988.481684143517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45988.481684143517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45988.481684143517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45988.481684143517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R3</v>
      </c>
      <c r="C2" s="18"/>
      <c r="D2" s="58" t="s">
        <v>28517</v>
      </c>
      <c r="E2" s="92"/>
      <c r="F2" s="20"/>
      <c r="G2" s="21">
        <f t="shared" ref="G2:G44" ca="1" si="0">IFERROR(NOW()-F2,"-")</f>
        <v>45988.481684143517</v>
      </c>
      <c r="H2" s="22"/>
      <c r="I2" s="19" t="str">
        <f>IFERROR(VLOOKUP(D2,DB!A:F,6,0),"")</f>
        <v>SCECO</v>
      </c>
      <c r="J2" s="18" t="str">
        <f>IFERROR(VLOOKUP(D2,DB!A:G,7,0),"")</f>
        <v>Good</v>
      </c>
      <c r="K2" s="42"/>
      <c r="L2" s="23" t="str">
        <f>IFERROR(VLOOKUP(D2,DB!A:I,9,0),"")</f>
        <v>Latis</v>
      </c>
    </row>
    <row r="3" spans="1:13" ht="15" customHeight="1">
      <c r="A3" s="19"/>
      <c r="B3" s="58" t="str">
        <f>IFERROR(VLOOKUP(D3,DB!A:K,11,0),"")</f>
        <v/>
      </c>
      <c r="C3" s="18"/>
      <c r="D3" s="58" t="str">
        <f>IFERROR(VLOOKUP(#REF!,DB!#REF!,7,0),"")</f>
        <v/>
      </c>
      <c r="E3" s="18"/>
      <c r="F3" s="20"/>
      <c r="G3" s="21">
        <f t="shared" ca="1" si="0"/>
        <v>45988.481684143517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45988.481684143517</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45988.481684143517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45988.481684143517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45988.481684143517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45988.481684143517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45988.481684143517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45988.481684143517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45988.481684143517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45988.481684143517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45988.481684143517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45988.481684143517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45988.481684143517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45988.481684143517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45988.481684143517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45988.481684143517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45988.481684143517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45988.481684143517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45988.481684143517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45988.481684143517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45988.481684143517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45988.481684143517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45988.481684143517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45988.481684143517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45988.481684143517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45988.481684143517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45988.481684143517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45988.481684143517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45988.481684143517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45988.481684143517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45988.481684143517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45988.481684143517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45988.481684143517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45988.481684143517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45988.481684143517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45988.481684143517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45988.481684143517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45988.481684143517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45988.481684143517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45988.481684143517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45988.481684143517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45988.481684143517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45988.481684143517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45988.481684143517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45988.481684143517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45988.481684143517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45988.481684143517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45988.481684143517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45988.481684143517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45988.481684143517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45988.481684143517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45988.481684143517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45988.481684143517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45988.481684143517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45988.481684143517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45988.481684143517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45988.481684143517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45988.481684143517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45988.481684143517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45988.481684143517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45988.481684143517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45988.481684143517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45988.481684143517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45988.481684143517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45988.481684143517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45988.481684143517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45988.481684143517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45988.481684143517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45988.481684143517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45988.481684143517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45988.481684143517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45988.481684143517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45988.481684143517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45988.481684143517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45988.481684143517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45988.481684143517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45988.481684143517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45988.481684143517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45988.481684143517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45988.481684143517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45988.481684143517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45988.481684143517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45988.481684143517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45988.481684143517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45988.481684143517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45988.481684143517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45988.481684143517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45988.481684143517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45988.481684143517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45988.481684143517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45988.481684143517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45988.481684143517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45988.481684143517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45988.481684143517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45988.481684143517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45988.481684143517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45988.481684143517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45988.481684143517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45988.481684143517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45988.481684143517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45988.481684143517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45988.481684143517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45988.481684143517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45988.481684143517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45988.481684143517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45988.481684143517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45988.481684143517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45988.481684143517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45988.481684143517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45988.481684143517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45988.481684143517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45988.481684143517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45988.481684143517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45988.481684143517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45988.481684143517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45988.481684143517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45988.481684143517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45988.481684143517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45988.481684143517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45988.481684143517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45988.481684143517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45988.481684143517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45988.481684143517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45988.481684143517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45988.481684143517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45988.481684143517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45988.481684143517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45988.481684143517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45988.481684143517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45988.481684143517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45988.481684143517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45988.481684143517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45988.481684143517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45988.481684143517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45988.481684143517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45988.481684143517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45988.481684143517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45988.481684143517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45988.481684143517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45988.481684143517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45988.481684143517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45988.481684143517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45988.481684143517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45988.481684143517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45988.481684143517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45988.481684143517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45988.481684143517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45988.481684143517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45988.481684143517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45988.481684143517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45988.481684143517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45988.481684143517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45988.481684143517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45988.481684143517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45988.481684143517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45988.481684143517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45988.481684143517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45988.481684143517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45988.481684143517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45988.481684143517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45988.481684143517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45988.481684143517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45988.481684143517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45988.481684143517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45988.481684143517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45988.481684143517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45988.481684143517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45988.481684143517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45988.481684143517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45988.481684143517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45988.481684143517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45988.481684143517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45988.481684143517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45988.481684143517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45988.481684143517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45988.481684143517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45988.481684143517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45988.481684143517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45988.481684143517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45988.481684143517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45988.481684143517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45988.481684143517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45988.481684143517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45988.481684143517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45988.481684143517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45988.481684143517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45988.481684143517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45988.481684143517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45988.481684143517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45988.481684143517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45988.481684143517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45988.481684143517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45988.481684143517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45988.481684143517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45988.481684143517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45988.481684143517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45988.481684143517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45988.481684143517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45988.481684143517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45988.481684143517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45988.481684143517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45988.481684143517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45988.481684143517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45988.481684143517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45988.481684143517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45988.481684143517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45988.481684143517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45988.481684143517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45988.481684143517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45988.481684143517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45988.481684143517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45988.481684143517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45988.481684143517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45988.481684143517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45988.481684143517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45988.481684143517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45988.481684143517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45988.481684143517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45988.481684143517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45988.481684143517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45988.481684143517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45988.481684143517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45988.481684143517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45988.481684143517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45988.481684143517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45988.481684143517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45988.481684143517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45988.481684143517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45988.481684143517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45988.481684143517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45988.481684143517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45988.481684143517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45988.481684143517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45988.481684143517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45988.481684143517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45988.481684143517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45988.481684143517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45988.481684143517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45988.481684143517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45988.481684143517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45988.481684143517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45988.481684143517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45988.481684143517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45988.481684143517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45988.481684143517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45988.481684143517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45988.481684143517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45988.481684143517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45988.481684143517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45988.481684143517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45988.481684143517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45988.481684143517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45988.481684143517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45988.481684143517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45988.481684143517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45988.481684143517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45988.481684143517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45988.481684143517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45988.481684143517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45988.481684143517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45988.481684143517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45988.481684143517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45988.481684143517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45988.481684143517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45988.481684143517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45988.481684143517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45988.481684143517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45988.481684143517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45988.481684143517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45988.481684143517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45988.481684143517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45988.481684143517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45988.481684143517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45988.481684143517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45988.481684143517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45988.481684143517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45988.481684143517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45988.481684143517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45988.481684143517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45988.481684143517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45988.481684143517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45988.481684143517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45988.481684143517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45988.481684143517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45988.481684143517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45988.481684143517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45988.481684143517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45988.481684143517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45988.481684143517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45988.481684143517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45988.481684143517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45988.481684143517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45988.481684143517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45988.481684143517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45988.481684143517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45988.481684143517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45988.481684143517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45988.481684143517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45988.481684143517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45988.481684143517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45988.481684143517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45988.481684143517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45988.481684143517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45988.481684143517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45988.481684143517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45988.481684143517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45988.481684143517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45988.481684143517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45988.481684143517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45988.481684143517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45988.481684143517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45988.481684143517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45988.481684143517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45988.481684143517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45988.481684143517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45988.481684143517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45988.481684143517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45988.481684143517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45988.481684143517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45988.481684143517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45988.481684143517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45988.481684143517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45988.481684143517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45988.481684143517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45988.481684143517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45988.481684143517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45988.481684143517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45988.481684143517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45988.481684143517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45988.481684143517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45988.481684143517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45988.481684143517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45988.481684143517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45988.481684143517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45988.481684143517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45988.481684143517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45988.481684143517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45988.481684143517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45988.481684143517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45988.481684143517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45988.481684143517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45988.481684143517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45988.481684143517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45988.481684143517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45988.481684143517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45988.481684143517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45988.481684143517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45988.481684143517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45988.481684143517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45988.481684143517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45988.481684143517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45988.481684143517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45988.481684143517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45988.481684143517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45988.481684143517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45988.481684143517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45988.481684143517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45988.481684143517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45988.481684143517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45988.481684143517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45988.481684143517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45988.481684143517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45988.481684143517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45988.481684143517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45988.481684143517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45988.481684143517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45988.481684143517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45988.481684143517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45988.481684143517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45988.481684143517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45988.481684143517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45988.481684143517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45988.481684143517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45988.481684143517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45988.481684143517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45988.481684143517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45988.481684143517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45988.481684143517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45988.481684143517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45988.481684143517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45988.481684143517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45988.481684143517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45988.481684143517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45988.481684143517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45988.481684143517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45988.481684143517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45988.481684143517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45988.481684143517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45988.481684143517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45988.481684143517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45988.481684143517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45988.481684143517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45988.481684143517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45988.481684143517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45988.481684143517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45988.481684143517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45988.481684143517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45988.481684143517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45988.481684143517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45988.481684143517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45988.481684143517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45988.481684143517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45988.481684143517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45988.481684143517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45988.481684143517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45988.481684143517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45988.481684143517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45988.481684143517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45988.481684143517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45988.481684143517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45988.481684143517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45988.481684143517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45988.481684143517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45988.481684143517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45988.481684143517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45988.481684143517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45988.481684143517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45988.481684143517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45988.481684143517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45988.481684143517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45988.481684143517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45988.481684143517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45988.481684143517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45988.481684143517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45988.481684143517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45988.481684143517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45988.481684143517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45988.481684143517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45988.481684143517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45988.481684143517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45988.481684143517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45988.481684143517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45988.481684143517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45988.481684143517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45988.481684143517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45988.481684143517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45988.481684143517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45988.481684143517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45988.481684143517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45988.481684143517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45988.481684143517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45988.481684143517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45988.481684143517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45988.481684143517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45988.481684143517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45988.481684143517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45988.481684143517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45988.481684143517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45988.481684143517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45988.481684143517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45988.481684143517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45988.481684143517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45988.481684143517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45988.481684143517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45988.481684143517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45988.481684143517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45988.481684143517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45988.481684143517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45988.481684143517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45988.481684143517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45988.481684143517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45988.481684143517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45988.481684143517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45988.481684143517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45988.481684143517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45988.481684143517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45988.481684143517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45988.481684143517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45988.481684143517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45988.481684143517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45988.481684143517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45988.481684143517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45988.481684143517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45988.481684143517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45988.481684143517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45988.481684143517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45988.481684143517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45988.481684143517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45988.481684143517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45988.481684143517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45988.481684143517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45988.481684143517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45988.481684143517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45988.481684143517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45988.481684143517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45988.481684143517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45988.481684143517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45988.481684143517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45988.481684143517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45988.481684143517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45988.481684143517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45988.481684143517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45988.481684143517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45988.481684143517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45988.481684143517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45988.481684143517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45988.481684143517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45988.481684143517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45988.481684143517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45988.481684143517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45988.481684143517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45988.481684143517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45988.481684143517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45988.481684143517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45988.481684143517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45988.481684143517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45988.481684143517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45988.481684143517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45988.481684143517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45988.481684143517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45988.481684143517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45988.481684143517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45988.481684143517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45988.481684143517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45988.481684143517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45988.481684143517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45988.481684143517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45988.481684143517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45988.481684143517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45988.481684143517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45988.481684143517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45988.481684143517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45988.481684143517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45988.481684143517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45988.481684143517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45988.481684143517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45988.481684143517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45988.481684143517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45988.481684143517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45988.481684143517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45988.481684143517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45988.481684143517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45988.481684143517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45988.481684143517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45988.481684143517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45988.481684143517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45988.481684143517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45988.481684143517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45988.481684143517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45988.481684143517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45988.481684143517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45988.481684143517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45988.481684143517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45988.481684143517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45988.481684143517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45988.481684143517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45988.481684143517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45988.481684143517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45988.481684143517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45988.481684143517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45988.481684143517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45988.481684143517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45988.481684143517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45988.481684143517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45988.481684143517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45988.481684143517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45988.481684143517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45988.481684143517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45988.481684143517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45988.481684143517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45988.481684143517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45988.481684143517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45988.481684143517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45988.481684143517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45988.481684143517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45988.481684143517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45988.481684143517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45988.481684143517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45988.481684143517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45988.481684143517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45988.481684143517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45988.481684143517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45988.481684143517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45988.481684143517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45988.481684143517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45988.481684143517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45988.481684143517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45988.481684143517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45988.481684143517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45988.481684143517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45988.481684143517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45988.481684143517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45988.481684143517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45988.481684143517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45988.481684143517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45988.481684143517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45988.481684143517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45988.481684143517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45988.481684143517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45988.481684143517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45988.481684143517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45988.481684143517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45988.481684143517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45988.481684143517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45988.481684143517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45988.481684143517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45988.481684143517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45988.481684143517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45988.481684143517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45988.481684143517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45988.481684143517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45988.481684143517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45988.481684143517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45988.481684143517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45988.481684143517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45988.481684143517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45988.481684143517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45988.481684143517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45988.481684143517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45988.481684143517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45988.481684143517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45988.481684143517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45988.481684143517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45988.481684143517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45988.481684143517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45988.481684143517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45988.481684143517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45988.481684143517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45988.481684143517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45988.481684143517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45988.481684143517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45988.481684143517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45988.481684143517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45988.481684143517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45988.481684143517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45988.481684143517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45988.481684143517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45988.481684143517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45988.481684143517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45988.481684143517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45988.481684143517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45988.481684143517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45988.481684143517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45988.481684143517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45988.481684143517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45988.481684143517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45988.481684143517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45988.481684143517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45988.481684143517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45988.481684143517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45988.481684143517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45988.481684143517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45988.481684143517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45988.481684143517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45988.481684143517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45988.481684143517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45988.481684143517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45988.481684143517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45988.481684143517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45988.481684143517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45988.481684143517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45988.481684143517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45988.481684143517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45988.481684143517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45988.481684143517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45988.481684143517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45988.481684143517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45988.481684143517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45988.481684143517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45988.481684143517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45988.481684143517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45988.481684143517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45988.481684143517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45988.481684143517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45988.481684143517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45988.481684143517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45988.481684143517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45988.481684143517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45988.481684143517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45988.481684143517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45988.481684143517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45988.481684143517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45988.481684143517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45988.481684143517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45988.481684143517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45988.481684143517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45988.481684143517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45988.481684143517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45988.481684143517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45988.481684143517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45988.481684143517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45988.481684143517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45988.481684143517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45988.481684143517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45988.481684143517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45988.481684143517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45988.481684143517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45988.481684143517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45988.481684143517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45988.481684143517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45988.481684143517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45988.481684143517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45988.481684143517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45988.481684143517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45988.481684143517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45988.481684143517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45988.481684143517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45988.481684143517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45988.481684143517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45988.481684143517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45988.481684143517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45988.481684143517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45988.481684143517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45988.481684143517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45988.481684143517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45988.481684143517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45988.481684143517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45988.481684143517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45988.481684143517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45988.481684143517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45988.481684143517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45988.481684143517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45988.481684143517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45988.481684143517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45988.481684143517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45988.481684143517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45988.481684143517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45988.481684143517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45988.481684143517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45988.481684143517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45988.481684143517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45988.481684143517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45988.481684143517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45988.481684143517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45988.481684143517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45988.481684143517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45988.481684143517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45988.481684143517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45988.481684143517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45988.481684143517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45988.481684143517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45988.481684143517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45988.481684143517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45988.481684143517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45988.481684143517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45988.481684143517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45988.481684143517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45988.481684143517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45988.481684143517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45988.481684143517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45988.481684143517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45988.481684143517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45988.481684143517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45988.481684143517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45988.481684143517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45988.481684143517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45988.481684143517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45988.481684143517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45988.481684143517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45988.481684143517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45988.481684143517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45988.481684143517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45988.481684143517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45988.481684143517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45988.481684143517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45988.481684143517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45988.481684143517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45988.481684143517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45988.481684143517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45988.481684143517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45988.481684143517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45988.481684143517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45988.481684143517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45988.481684143517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45988.481684143517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45988.481684143517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45988.481684143517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45988.481684143517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45988.481684143517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45988.481684143517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45988.481684143517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45988.481684143517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45988.481684143517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45988.481684143517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45988.481684143517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45988.481684143517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45988.481684143517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45988.481684143517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45988.481684143517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45988.481684143517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45988.481684143517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45988.481684143517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45988.481684143517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45988.481684143517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45988.481684143517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45988.481684143517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45988.481684143517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45988.481684143517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45988.481684143517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45988.481684143517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45988.481684143517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45988.481684143517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45988.481684143517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45988.481684143517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45988.481684143517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45988.481684143517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45988.481684143517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45988.481684143517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45988.481684143517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45988.481684143517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45988.481684143517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45988.481684143517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45988.481684143517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45988.481684143517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45988.481684143517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45988.481684143517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45988.481684143517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45988.481684143517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45988.481684143517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45988.481684143517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45988.481684143517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45988.481684143517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45988.481684143517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45988.481684143517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45988.481684143517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45988.481684143517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45988.481684143517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45988.481684143517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45988.481684143517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45988.481684143517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45988.481684143517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45988.481684143517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45988.481684143517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45988.481684143517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45988.481684143517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45988.481684143517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45988.481684143517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45988.481684143517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45988.481684143517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45988.481684143517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45988.481684143517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45988.481684143517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45988.481684143517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45988.481684143517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45988.481684143517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45988.481684143517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45988.481684143517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45988.481684143517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45988.481684143517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45988.481684143517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45988.481684143517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45988.481684143517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45988.481684143517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45988.481684143517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45988.481684143517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45988.481684143517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45988.481684143517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45988.481684143517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45988.481684143517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45988.481684143517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45988.481684143517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45988.481684143517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45988.481684143517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45988.481684143517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45988.481684143517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45988.481684143517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45988.481684143517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45988.481684143517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45988.481684143517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45988.481684143517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45988.481684143517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45988.481684143517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45988.481684143517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45988.481684143517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45988.481684143517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45988.481684143517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45988.481684143517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45988.481684143517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45988.481684143517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45988.481684143517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45988.481684143517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45988.481684143517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45988.481684143517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45988.481684143517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45988.481684143517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45988.481684143517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45988.481684143517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45988.481684143517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45988.481684143517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45988.481684143517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45988.481684143517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45988.481684143517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45988.481684143517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45988.481684143517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45988.481684143517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45988.481684143517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45988.481684143517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45988.481684143517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45988.481684143517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45988.481684143517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45988.481684143517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45988.481684143517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45988.481684143517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45988.481684143517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45988.481684143517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45988.481684143517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45988.481684143517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45988.481684143517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45988.481684143517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45988.481684143517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45988.481684143517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45988.481684143517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45988.481684143517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45988.481684143517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45988.481684143517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45988.481684143517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45988.481684143517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45988.481684143517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45988.481684143517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45988.481684143517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45988.481684143517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45988.481684143517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45988.481684143517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45988.481684143517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45988.481684143517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45988.481684143517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45988.481684143517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45988.481684143517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45988.481684143517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45988.481684143517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45988.481684143517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45988.481684143517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45988.481684143517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45988.481684143517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45988.481684143517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45988.481684143517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45988.481684143517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45988.481684143517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45988.481684143517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45988.481684143517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45988.481684143517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45988.481684143517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45988.481684143517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45988.481684143517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45988.481684143517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45988.481684143517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45988.481684143517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45988.481684143517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45988.481684143517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45988.481684143517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45988.481684143517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45988.481684143517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45988.481684143517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45988.481684143517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45988.481684143517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45988.481684143517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45988.481684143517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45988.481684143517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45988.481684143517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45988.481684143517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45988.481684143517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45988.481684143517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45988.481684143517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285.00096643518191</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0.11223958333721384</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45988.481684027778</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3.6753472224518191E-2</v>
      </c>
      <c r="H5" s="92">
        <v>45988.43645833333</v>
      </c>
      <c r="I5" s="92" t="str">
        <f>IFERROR(VLOOKUP(D5,DB!A:F,6,0),"")</f>
        <v>SCECO</v>
      </c>
      <c r="J5" s="92" t="str">
        <f>IFERROR(VLOOKUP(D5,DB!A:G,7,0),"")</f>
        <v>Dead</v>
      </c>
      <c r="K5" s="94" t="s">
        <v>39119</v>
      </c>
      <c r="L5" s="88" t="str">
        <f>IFERROR(VLOOKUP(D5,DB!A:I,9,0),"")</f>
        <v>Latis</v>
      </c>
    </row>
    <row r="6" spans="1:16" ht="15" customHeight="1">
      <c r="A6" s="110"/>
      <c r="B6" s="110" t="str">
        <f>IFERROR(VLOOKUP(D6,DB!A:K,11,0),"")</f>
        <v/>
      </c>
      <c r="C6" s="90"/>
      <c r="D6" s="88"/>
      <c r="E6" s="91"/>
      <c r="F6" s="92"/>
      <c r="G6" s="93">
        <f t="shared" ca="1" si="0"/>
        <v>45988.481684027778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45988.481684027778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45988.481684027778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45988.481684027778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45988.481684027778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45988.481684027778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45988.481684027778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45988.481684027778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45988.481684027778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45988.481684027778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45988.481684027778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9"/>
      <c r="E17" s="91"/>
      <c r="F17" s="92"/>
      <c r="G17" s="93">
        <f t="shared" ca="1" si="0"/>
        <v>45988.481684027778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45988.481684027778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45988.481684027778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45988.481684027778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45988.481684027778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45988.481684027778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45988.481684027778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45988.481684027778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45988.481684027778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45988.481684027778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45988.481684027778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45988.481684027778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45988.481684027778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45988.481684027778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45988.481684027778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45988.481684027778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45988.481684027778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45988.481684027778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45988.481684027778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45988.481684027778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45988.481684027778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45988.481684027778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45988.481684027778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45988.481684027778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45988.481684027778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45988.481684027778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45988.481684027778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45988.481684027778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45988.481684027778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45988.481684027778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45988.481684027778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45988.481684027778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45988.481684027778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45988.481684027778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45988.481684027778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45988.481684027778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45988.481684027778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45988.481684027778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45988.481684027778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45988.481684027778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45988.481684027778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45988.481684027778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45988.481684027778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45988.481684027778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45988.481684027778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45988.481684027778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45988.481684027778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45988.481684027778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45988.481684027778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45988.481684027778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45988.481684027778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45988.481684027778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45988.481684027778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45988.481684027778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45988.481684027778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45988.481684027778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45988.481684027778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45988.481684027778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45988.481684027778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45988.481684027778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45988.481684027778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45988.481684027778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45988.481684027778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45988.481684027778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45988.481684027778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45988.481684027778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45988.481684027778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45988.481684027778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45988.481684027778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45988.481684027778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45988.481684027778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45988.481684027778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45988.481684027778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45988.481684027778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45988.481684027778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45988.481684027778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45988.481684027778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45988.481684027778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45988.481684027778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45988.481684027778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45988.481684027778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45988.481684027778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45988.481684027778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45988.481684027778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45988.481684027778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45988.481684027778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45988.481684027778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45988.481684027778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45988.481684027778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45988.481684027778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45988.481684027778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45988.481684027778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45988.481684027778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45988.481684027778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45988.481684027778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45988.481684027778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45988.481684027778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45988.481684027778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45988.481684027778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45988.481684027778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45988.481684027778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45988.481684027778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45988.481684027778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45988.481684027778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45988.481684027778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45988.481684027778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45988.481684027778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45988.481684027778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45988.481684027778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45988.481684027778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45988.481684027778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45988.481684027778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45988.481684027778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45988.481684027778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45988.481684027778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45988.481684027778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45988.481684027778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45988.481684027778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45988.481684027778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45988.481684027778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45988.481684027778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45988.481684027778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45988.481684027778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45988.481684027778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45988.481684027778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45988.481684027778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45988.481684027778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45988.481684027778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45988.481684027778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45988.481684027778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45988.481684027778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45988.481684027778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45988.481684027778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45988.481684027778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45988.481684027778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45988.481684027778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45988.481684027778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45988.481684027778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45988.481684027778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45988.481684027778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45988.481684027778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45988.481684027778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45988.481684027778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45988.481684027778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45988.481684027778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45988.481684027778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45988.481684027778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45988.481684027778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45988.481684027778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45988.481684027778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45988.481684027778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45988.481684027778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45988.481684027778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45988.481684027778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45988.481684027778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45988.481684027778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45988.481684027778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45988.481684027778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45988.481684027778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45988.481684027778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45988.481684027778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45988.481684027778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45988.481684027778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45988.481684027778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45988.481684027778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45988.481684027778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45988.481684027778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45988.481684027778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45988.481684027778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45988.481684027778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45988.481684027778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45988.481684027778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45988.481684027778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45988.481684027778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45988.481684027778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45988.481684027778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45988.481684027778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45988.481684027778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45988.481684027778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45988.481684027778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45988.481684027778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45988.481684027778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45988.481684027778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45988.481684027778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45988.481684027778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45988.481684027778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45988.481684027778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45988.481684027778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45988.481684027778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45988.481684027778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45988.481684027778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45988.481684027778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45988.481684027778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45988.481684027778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45988.481684027778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45988.481684027778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45988.481684027778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45988.481684027778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45988.481684027778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45988.481684027778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45988.481684027778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45988.481684027778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45988.481684027778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45988.481684027778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45988.481684027778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45988.481684027778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45988.481684027778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45988.481684027778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45988.481684027778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45988.481684027778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45988.481684027778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45988.481684027778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45988.481684027778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45988.481684027778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45988.481684027778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45988.481684027778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45988.481684027778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45988.481684027778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45988.481684027778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45988.481684027778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45988.481684027778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45988.481684027778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45988.481684027778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45988.481684027778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45988.481684027778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45988.481684027778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45988.481684027778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45988.481684027778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45988.481684027778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45988.481684027778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45988.481684027778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45988.481684027778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45988.481684027778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45988.481684027778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45988.481684027778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45988.481684027778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45988.481684027778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45988.481684027778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45988.481684027778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45988.481684027778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45988.481684027778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45988.481684027778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45988.481684027778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45988.481684027778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45988.481684027778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45988.481684027778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45988.481684027778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45988.481684027778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45988.481684027778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45988.481684027778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45988.481684027778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45988.481684027778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45988.481684027778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45988.481684027778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45988.481684027778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45988.481684027778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45988.481684027778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45988.481684027778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45988.481684027778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45988.481684027778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45988.481684027778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45988.481684027778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45988.481684027778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45988.481684027778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45988.481684027778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45988.481684027778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45988.481684027778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45988.481684027778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45988.481684027778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45988.481684027778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45988.481684027778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45988.481684027778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45988.481684027778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45988.481684027778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45988.481684027778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45988.481684027778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45988.481684027778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45988.481684027778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45988.481684027778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45988.481684027778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45988.481684027778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45988.481684027778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45988.481684027778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45988.481684027778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45988.481684027778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45988.481684027778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45988.481684027778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45988.481684027778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45988.481684027778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45988.481684027778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45988.481684027778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45988.481684027778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45988.481684027778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45988.481684027778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45988.481684027778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45988.481684027778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45988.481684027778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45988.481684027778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45988.481684027778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45988.481684027778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45988.481684027778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45988.481684027778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45988.481684027778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45988.481684027778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45988.481684027778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45988.481684027778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45988.481684027778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45988.481684027778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45988.481684027778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45988.481684027778</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96.649623958328448</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62.292806828700122</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39.820573032404354</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7.1083854166645324</v>
      </c>
      <c r="H5" s="119">
        <v>45981.360798611109</v>
      </c>
      <c r="I5" s="106" t="str">
        <f>IFERROR(VLOOKUP(D5,DB!A:F,6,0),"")</f>
        <v>SCECO</v>
      </c>
      <c r="J5" s="106" t="str">
        <f>IFERROR(VLOOKUP(D5,DB!A:G,7,0),"")</f>
        <v>Dead</v>
      </c>
      <c r="K5" s="106" t="s">
        <v>39127</v>
      </c>
      <c r="L5" s="106" t="str">
        <f>IFERROR(VLOOKUP(D5,DB!A:I,9,0),"")</f>
        <v>Latis</v>
      </c>
    </row>
    <row r="6" spans="1:13" s="39" customFormat="1">
      <c r="A6" s="37" t="s">
        <v>39128</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39129</v>
      </c>
      <c r="L6" s="37" t="str">
        <f>IFERROR(VLOOKUP(D6,DB!A:I,9,0),"")</f>
        <v>Latis</v>
      </c>
    </row>
    <row r="7" spans="1:13" s="39" customFormat="1">
      <c r="A7" s="37" t="s">
        <v>39130</v>
      </c>
      <c r="B7" s="37" t="str">
        <f>IFERROR(VLOOKUP(D7,DB!A:K,11,0),"")</f>
        <v>R5</v>
      </c>
      <c r="C7" s="37">
        <v>2</v>
      </c>
      <c r="D7" s="37" t="s">
        <v>31274</v>
      </c>
      <c r="E7" s="37" t="s">
        <v>39021</v>
      </c>
      <c r="F7" s="38">
        <v>45988.458541666667</v>
      </c>
      <c r="G7" s="144">
        <f t="shared" ca="1" si="2"/>
        <v>2.3142361111240461E-2</v>
      </c>
      <c r="H7" s="38">
        <v>45988.450902777775</v>
      </c>
      <c r="I7" s="37" t="str">
        <f>IFERROR(VLOOKUP(D7,DB!A:F,6,0),"")</f>
        <v>SCECO</v>
      </c>
      <c r="J7" s="37" t="str">
        <f>IFERROR(VLOOKUP(D7,DB!A:G,7,0),"")</f>
        <v>Vandalized</v>
      </c>
      <c r="K7" s="37" t="s">
        <v>39131</v>
      </c>
      <c r="L7" s="37" t="str">
        <f>IFERROR(VLOOKUP(D7,DB!A:I,9,0),"")</f>
        <v>Latis</v>
      </c>
    </row>
    <row r="8" spans="1:13" s="39" customFormat="1">
      <c r="A8" s="37"/>
      <c r="B8" s="37" t="str">
        <f>IFERROR(VLOOKUP(D8,DB!A:K,11,0),"")</f>
        <v/>
      </c>
      <c r="C8" s="37"/>
      <c r="D8" s="37"/>
      <c r="E8" s="37"/>
      <c r="F8" s="38"/>
      <c r="G8" s="144">
        <f t="shared" ca="1" si="2"/>
        <v>45988.481684027778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45988.481684027778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45988.481684027778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45988.481684027778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45988.481684027778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45988.481684027778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45988.481684027778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45988.481684027778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45988.481684027778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45988.481684027778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45988.481684027778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45988.481684027778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45988.481684027778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45988.481684027778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45988.481684027778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45988.481684027778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45988.481684027778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45988.481684027778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45988.481684027778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45988.481684027778</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A3" sqref="A3:XFD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8" customFormat="1" ht="31.5" customHeight="1">
      <c r="A2" s="37" t="s">
        <v>39132</v>
      </c>
      <c r="B2" s="124" t="s">
        <v>5398</v>
      </c>
      <c r="C2" s="37">
        <v>2</v>
      </c>
      <c r="D2" s="124" t="s">
        <v>36191</v>
      </c>
      <c r="E2" s="37" t="s">
        <v>39021</v>
      </c>
      <c r="F2" s="38">
        <v>45988.383148148147</v>
      </c>
      <c r="G2" s="72">
        <f t="shared" ref="G2" ca="1" si="0">IFERROR(NOW()-F2,"-")</f>
        <v>9.8535879631526768E-2</v>
      </c>
      <c r="H2" s="38">
        <v>45988.370925925927</v>
      </c>
      <c r="I2" s="124" t="str">
        <f>IFERROR(VLOOKUP(D2,DB!A:F,6,0),"")</f>
        <v>SCECO</v>
      </c>
      <c r="J2" s="124" t="str">
        <f>IFERROR(VLOOKUP(D2,DB!A:G,7,0),"")</f>
        <v>Dead</v>
      </c>
      <c r="K2" s="37" t="s">
        <v>39133</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t="s">
        <v>39134</v>
      </c>
      <c r="B3" s="124" t="str">
        <f>IFERROR(VLOOKUP(D3,DB!A:K,11,0),"")</f>
        <v>R6</v>
      </c>
      <c r="C3" s="37">
        <v>1</v>
      </c>
      <c r="D3" s="124" t="s">
        <v>34020</v>
      </c>
      <c r="E3" s="37" t="s">
        <v>39021</v>
      </c>
      <c r="F3" s="38"/>
      <c r="G3" s="72">
        <f ca="1">IFERROR(NOW()-F3,"-")</f>
        <v>45988.481684027778</v>
      </c>
      <c r="H3" s="38">
        <v>45988.421805555554</v>
      </c>
      <c r="I3" s="124" t="str">
        <f>IFERROR(VLOOKUP(D3,DB!A:F,6,0),"")</f>
        <v>Generator-SG</v>
      </c>
      <c r="J3" s="124" t="str">
        <f>IFERROR(VLOOKUP(D3,DB!A:G,7,0),"")</f>
        <v>Dead</v>
      </c>
      <c r="K3" s="37" t="s">
        <v>39133</v>
      </c>
      <c r="L3" s="128" t="str">
        <f>IFERROR(VLOOKUP(D3,DB!A:I,9,0),"")</f>
        <v>Latis</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50" t="s">
        <v>39135</v>
      </c>
      <c r="B4" s="124" t="str">
        <f>IFERROR(VLOOKUP(D4,DB!A:K,11,0),"")</f>
        <v>R6</v>
      </c>
      <c r="C4" s="125">
        <v>5</v>
      </c>
      <c r="D4" s="124" t="s">
        <v>29123</v>
      </c>
      <c r="E4" s="106" t="s">
        <v>39021</v>
      </c>
      <c r="F4" s="151">
        <v>45988.443680555552</v>
      </c>
      <c r="G4" s="72">
        <f ca="1">IFERROR(NOW()-F4,"-")</f>
        <v>3.8003472225682344E-2</v>
      </c>
      <c r="H4" s="151">
        <v>45988.439687500002</v>
      </c>
      <c r="I4" s="124" t="str">
        <f>IFERROR(VLOOKUP(D4,DB!A:F,6,0),"")</f>
        <v>SCECO</v>
      </c>
      <c r="J4" s="124" t="str">
        <f>IFERROR(VLOOKUP(D4,DB!A:G,7,0),"")</f>
        <v>Weak+No BB Design</v>
      </c>
      <c r="K4" s="127" t="s">
        <v>39136</v>
      </c>
      <c r="L4" s="128" t="str">
        <f>IFERROR(VLOOKUP(D4,DB!A:I,9,0),"")</f>
        <v>Latis</v>
      </c>
    </row>
    <row r="5" spans="1:16383" ht="31.5" customHeight="1">
      <c r="A5"/>
      <c r="B5"/>
      <c r="C5" s="125"/>
      <c r="D5" s="124"/>
      <c r="E5" s="106"/>
      <c r="F5"/>
      <c r="G5" s="72">
        <f ca="1">IFERROR(NOW()-F5,"-")</f>
        <v>45988.481684027778</v>
      </c>
      <c r="H5"/>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45988.481684027778</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45988.481684027778</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45988.481684027778</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45988.481684027778</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45988.481684027778</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45988.481684027778</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45988.481684027778</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45988.481684027778</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45988.481684027778</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45988.481684027778</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45988.481684027778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45988.481684027778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45988.481684027778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45988.481684027778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45988.481684027778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45988.481684027778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45988.481684027778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45988.481684027778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45988.481684027778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45988.481684027778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45988.481684027778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45988.481684027778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45988.481684027778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45988.481684027778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45988.481684027778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45988.481684027778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45988.481684027778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45988.481684027778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45988.481684027778</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2025-11-27T08:34:54Z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