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36" documentId="120_S{2AC9BD13-BADA-5192-A53E-5A8FF88502F6}" xr6:coauthVersionLast="47" xr6:coauthVersionMax="47" xr10:uidLastSave="{0EDECB59-78BE-4870-A58C-F702821C653E}"/>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<sst xmlns="http://schemas.openxmlformats.org/spreadsheetml/2006/main" count="181542" uniqueCount="39148">
  <si>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</si>
  <si>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</si>
  <si>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</si>
  <si>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</si>
  <si>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</si>
  <si>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</si>
  <si>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</si>
  <si>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</si>
  <si>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</si>
  <si>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</si>
  <si>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</si>
  <si>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</si>
  <si>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</si>
  <si>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</si>
  <si>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</si>
  <si>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</si>
  <si>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</si>
  <si>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</si>
  <si>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</si>
  <si>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</si>
  <si>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</si>
  <si>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</si>
  <si>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</si>
  <si>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</si>
  <si>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</si>
  <si>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</si>
  <si>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</si>
  <si>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</si>
  <si>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</si>
  <si>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</si>
  <si>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</si>
  <si>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</si>
  <si>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</si>
  <si>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</si>
  <si>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</si>
  <si>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</si>
  <si>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</si>
  <si>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</si>
  <si>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</si>
  <si>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</si>
  <si>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</si>
  <si>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</si>
  <si>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</si>
  <si>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</si>
  <si>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</si>
  <si>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</si>
  <si>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</si>
  <si>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</si>
  <si>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</si>
  <si>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</si>
  <si>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</si>
  <si>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</si>
  <si>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</si>
  <si>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</si>
  <si>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</si>
  <si>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</si>
  <si>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</si>
  <si>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</si>
  <si>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</si>
  <si>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</si>
  <si>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</si>
  <si>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</si>
  <si>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</si>
  <si>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</si>
  <si>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</si>
  <si>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</si>
  <si>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</si>
  <si>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</si>
  <si>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</si>
  <si>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</si>
  <si>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</si>
  <si>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</si>
  <si>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</si>
  <si>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</si>
  <si>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</si>
  <si>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</si>
  <si>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</si>
  <si>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</si>
  <si>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</si>
  <si>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</si>
  <si>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</si>
  <si>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</si>
  <si>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</si>
  <si>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</si>
  <si>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</si>
  <si>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</si>
  <si>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</si>
  <si>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</si>
  <si>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</si>
  <si>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</si>
  <si>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</si>
  <si>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</si>
  <si>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</si>
  <si>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</si>
  <si>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</si>
  <si>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</si>
  <si>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</si>
  <si>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</si>
  <si>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</si>
  <si>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</si>
  <si>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</si>
  <si>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</si>
  <si>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</si>
  <si>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</si>
  <si>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</si>
  <si>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</si>
  <si>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</si>
  <si>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</si>
  <si>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</si>
  <si>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</si>
  <si>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</si>
  <si>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</si>
  <si>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</si>
  <si>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</si>
  <si>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</si>
  <si>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</si>
  <si>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</si>
  <si>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</si>
  <si>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</si>
  <si>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</si>
  <si>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</si>
  <si>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</si>
  <si>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</si>
  <si>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</si>
  <si>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</si>
  <si>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</si>
  <si>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</si>
  <si>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</si>
  <si>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</si>
  <si>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</si>
  <si>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</si>
  <si>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</si>
  <si>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</si>
  <si>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</si>
  <si>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</si>
  <si>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</si>
  <si>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</si>
  <si>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</si>
  <si>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</si>
  <si>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</si>
  <si>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</si>
  <si>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</si>
  <si>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</si>
  <si>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</si>
  <si>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</si>
  <si>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</si>
  <si>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</si>
  <si>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</si>
  <si>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</si>
  <si>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</si>
  <si>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</si>
  <si>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</si>
  <si>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</si>
  <si>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</si>
  <si>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</si>
  <si>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</si>
  <si>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</si>
  <si>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</si>
  <si>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</si>
  <si>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</si>
  <si>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</si>
  <si>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</si>
  <si>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</si>
  <si>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</si>
  <si>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</si>
  <si>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</si>
  <si>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</si>
  <si>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</si>
  <si>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</si>
  <si>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</si>
  <si>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</si>
  <si>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</si>
  <si>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</si>
  <si>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</si>
  <si>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</si>
  <si>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</si>
  <si>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</si>
  <si>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</si>
  <si>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</si>
  <si>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</si>
  <si>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</si>
  <si>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</si>
  <si>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</si>
  <si>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</si>
  <si>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</si>
  <si>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</si>
  <si>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</si>
  <si>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</si>
  <si>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</si>
  <si>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</si>
  <si>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</si>
  <si>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</si>
  <si>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</si>
  <si>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</si>
  <si>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</si>
  <si>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</si>
  <si>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</si>
  <si>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</si>
  <si>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</si>
  <si>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</si>
  <si>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</si>
  <si>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</si>
  <si>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</si>
  <si>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</si>
  <si>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</si>
  <si>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</si>
  <si>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</si>
  <si>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</si>
  <si>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</si>
  <si>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</si>
  <si>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</si>
  <si>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</si>
  <si>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</si>
  <si>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</si>
  <si>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</si>
  <si>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</si>
  <si>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</si>
  <si>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</si>
  <si>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</si>
  <si>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</si>
  <si>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</si>
  <si>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</si>
  <si>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</si>
  <si>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</si>
  <si>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</si>
  <si>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</si>
  <si>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</si>
  <si>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</si>
  <si>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</si>
  <si>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</si>
  <si>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</si>
  <si>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</si>
  <si>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</si>
  <si>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</si>
  <si>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</si>
  <si>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</si>
  <si>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</si>
  <si>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</si>
  <si>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</si>
  <si>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</si>
  <si>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</si>
  <si>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</si>
  <si>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</si>
  <si>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</si>
  <si>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</si>
  <si>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</si>
  <si>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</si>
  <si>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</si>
  <si>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</si>
  <si>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</si>
  <si>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</si>
  <si>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</si>
  <si>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</si>
  <si>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</si>
  <si>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</si>
  <si>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</si>
  <si>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</si>
  <si>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</si>
  <si>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</si>
  <si>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</si>
  <si>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</si>
  <si>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</si>
  <si>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</si>
  <si>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</si>
  <si>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</si>
  <si>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</si>
  <si>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</si>
  <si>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</si>
  <si>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</si>
  <si>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</si>
  <si>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</si>
  <si>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</si>
  <si>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</si>
  <si>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</si>
  <si>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</si>
  <si>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</si>
  <si>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</si>
  <si>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</si>
  <si>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</si>
  <si>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</si>
  <si>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</si>
  <si>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</si>
  <si>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</si>
  <si>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</si>
  <si>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</si>
  <si>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</si>
  <si>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</si>
  <si>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</si>
  <si>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</si>
  <si>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</si>
  <si>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</si>
  <si>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</si>
  <si>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</si>
  <si>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</si>
  <si>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</si>
  <si>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</si>
  <si>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</si>
  <si>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</si>
  <si>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</si>
  <si>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</si>
  <si>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</si>
  <si>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</si>
  <si>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</si>
  <si>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</si>
  <si>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</si>
  <si>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</si>
  <si>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</si>
  <si>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</si>
  <si>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</si>
  <si>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</si>
  <si>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</si>
  <si>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</si>
  <si>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</si>
  <si>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</si>
  <si>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</si>
  <si>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</si>
  <si>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</si>
  <si>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</si>
  <si>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</si>
  <si>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</si>
  <si>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</si>
  <si>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</si>
  <si>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</si>
  <si>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</si>
  <si>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</si>
  <si>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</si>
  <si>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</si>
  <si>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</si>
  <si>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</si>
  <si>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</si>
  <si>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</si>
  <si>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</si>
  <si>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</si>
  <si>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</si>
  <si>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</si>
  <si>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</si>
  <si>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</si>
  <si>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</si>
  <si>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</si>
  <si>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</si>
  <si>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</si>
  <si>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</si>
  <si>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</si>
  <si>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</si>
  <si>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</si>
  <si>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</si>
  <si>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</si>
  <si>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</si>
  <si>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</si>
  <si>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</si>
  <si>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</si>
  <si>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</si>
  <si>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</si>
  <si>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</si>
  <si>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</si>
  <si>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</si>
  <si>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</si>
  <si>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</si>
  <si>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</si>
  <si>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</si>
  <si>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</si>
  <si>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</si>
  <si>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</si>
  <si>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</si>
  <si>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</si>
  <si>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</si>
  <si>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</si>
  <si>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</si>
  <si>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</si>
  <si>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</si>
  <si>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</si>
  <si>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</si>
  <si>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</si>
  <si>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</si>
  <si>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</si>
  <si>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</si>
  <si>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</si>
  <si>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</si>
  <si>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</si>
  <si>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</si>
  <si>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</si>
  <si>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</si>
  <si>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</si>
  <si>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</si>
  <si>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</si>
  <si>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</si>
  <si>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</si>
  <si>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</si>
  <si>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</si>
  <si>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</si>
  <si>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</si>
  <si>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</si>
  <si>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</si>
  <si>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</si>
  <si>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</si>
  <si>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</si>
  <si>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</si>
  <si>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</si>
  <si>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</si>
  <si>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</si>
  <si>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</si>
  <si>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</si>
  <si>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</si>
  <si>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</si>
  <si>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</si>
  <si>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</si>
  <si>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</si>
  <si>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</si>
  <si>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</si>
  <si>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</si>
  <si>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</si>
  <si>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</si>
  <si>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</si>
  <si>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</si>
  <si>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</si>
  <si>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</si>
  <si>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</si>
  <si>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</si>
  <si>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</si>
  <si>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</si>
  <si>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</si>
  <si>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</si>
  <si>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</si>
  <si>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</si>
  <si>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</si>
  <si>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</si>
  <si>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</si>
  <si>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</si>
  <si>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</si>
  <si>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</si>
  <si>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</si>
  <si>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</si>
  <si>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</si>
  <si>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</si>
  <si>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</si>
  <si>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</si>
  <si>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</si>
  <si>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</si>
  <si>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</si>
  <si>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</si>
  <si>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</si>
  <si>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</si>
  <si>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</si>
  <si>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</si>
  <si>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</si>
  <si>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</si>
  <si>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</si>
  <si>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</si>
  <si>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</si>
  <si>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</si>
  <si>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</si>
  <si>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</si>
  <si>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</si>
  <si>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</si>
  <si>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</si>
  <si>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</si>
  <si>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</si>
  <si>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</si>
  <si>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</si>
  <si>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</si>
  <si>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</si>
  <si>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</si>
  <si>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</si>
  <si>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</si>
  <si>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</si>
  <si>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</si>
  <si>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</si>
  <si>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</si>
  <si>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</si>
  <si>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</si>
  <si>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</si>
  <si>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</si>
  <si>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</si>
  <si>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</si>
  <si>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</si>
  <si>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</si>
  <si>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</si>
  <si>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</si>
  <si>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</si>
  <si>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</si>
  <si>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</si>
  <si>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</si>
  <si>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</si>
  <si>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</si>
  <si>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</si>
  <si>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</si>
  <si>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</si>
  <si>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</si>
  <si>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</si>
  <si>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</si>
  <si>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</si>
  <si>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</si>
  <si>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</si>
  <si>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</si>
  <si>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</si>
  <si>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</si>
  <si>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</si>
  <si>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</si>
  <si>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</si>
  <si>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</si>
  <si>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</si>
  <si>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</si>
  <si>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</si>
  <si>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</si>
  <si>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</si>
  <si>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</si>
  <si>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</si>
  <si>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</si>
  <si>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</si>
  <si>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</si>
  <si>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</si>
  <si>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</si>
  <si>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</si>
  <si>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</si>
  <si>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</si>
  <si>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</si>
  <si>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</si>
  <si>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</si>
  <si>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</si>
  <si>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</si>
  <si>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</si>
  <si>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</si>
  <si>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</si>
  <si>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</si>
  <si>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</si>
  <si>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</si>
  <si>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</si>
  <si>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</si>
  <si>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</si>
  <si>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</si>
  <si>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</si>
  <si>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</si>
  <si>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</si>
  <si>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</si>
  <si>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</si>
  <si>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</si>
  <si>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</si>
  <si>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</si>
  <si>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</si>
  <si>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</si>
  <si>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</si>
  <si>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</si>
  <si>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</si>
  <si>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</si>
  <si>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</si>
  <si>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</si>
  <si>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</si>
  <si>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</si>
  <si>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</si>
  <si>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</si>
  <si>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</si>
  <si>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</si>
  <si>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</si>
  <si>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</si>
  <si>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</si>
  <si>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</si>
  <si>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</si>
  <si>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</si>
  <si>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</si>
  <si>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</si>
  <si>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</si>
  <si>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</si>
  <si>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</si>
  <si>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</si>
  <si>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</si>
  <si>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</si>
  <si>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</si>
  <si>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</si>
  <si>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</si>
  <si>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</si>
  <si>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</si>
  <si>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</si>
  <si>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</si>
  <si>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</si>
  <si>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</si>
  <si>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</si>
  <si>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</si>
  <si>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</si>
  <si>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</si>
  <si>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</si>
  <si>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</si>
  <si>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</si>
  <si>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</si>
  <si>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</si>
  <si>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</si>
  <si>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</si>
  <si>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</si>
  <si>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</si>
  <si>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</si>
  <si>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</si>
  <si>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</si>
  <si>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</si>
  <si>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</si>
  <si>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</si>
  <si>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</si>
  <si>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</si>
  <si>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</si>
  <si>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</si>
  <si>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</si>
  <si>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</si>
  <si>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</si>
  <si>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</si>
  <si>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</si>
  <si>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</si>
  <si>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</si>
  <si>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</si>
  <si>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</si>
  <si>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</si>
  <si>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</si>
  <si>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</si>
  <si>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</si>
  <si>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</si>
  <si>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</si>
  <si>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</si>
  <si>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</si>
  <si>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</si>
  <si>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</si>
  <si>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</si>
  <si>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</si>
  <si>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</si>
  <si>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</si>
  <si>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</si>
  <si>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</si>
  <si>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</si>
  <si>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</si>
  <si>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</si>
  <si>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</si>
  <si>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</si>
  <si>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</si>
  <si>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</si>
  <si>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</si>
  <si>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</si>
  <si>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</si>
  <si>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</si>
  <si>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</si>
  <si>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</si>
  <si>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</si>
  <si>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</si>
  <si>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</si>
  <si>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</si>
  <si>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</si>
  <si>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</si>
  <si>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</si>
  <si>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</si>
  <si>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</si>
  <si>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</si>
  <si>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</si>
  <si>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</si>
  <si>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</si>
  <si>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</si>
  <si>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</si>
  <si>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</si>
  <si>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</si>
  <si>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</si>
  <si>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</si>
  <si>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</si>
  <si>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</si>
  <si>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</si>
  <si>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</si>
  <si>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</si>
  <si>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</si>
  <si>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</si>
  <si>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</si>
  <si>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</si>
  <si>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</si>
  <si>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</si>
  <si>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</si>
  <si>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</si>
  <si>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</si>
  <si>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</si>
  <si>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</si>
  <si>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</si>
  <si>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</si>
  <si>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</si>
  <si>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</si>
  <si>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</si>
  <si>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</si>
  <si>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</si>
  <si>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</si>
  <si>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</si>
  <si>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</si>
  <si>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</si>
  <si>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</si>
  <si>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</si>
  <si>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</si>
  <si>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</si>
  <si>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</si>
  <si>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</si>
  <si>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</si>
  <si>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</si>
  <si>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</si>
  <si>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</si>
  <si>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</si>
  <si>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</si>
  <si>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</si>
  <si>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</si>
  <si>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</si>
  <si>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</si>
  <si>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</si>
  <si>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</si>
  <si>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</si>
  <si>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</si>
  <si>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</si>
  <si>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</si>
  <si>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</si>
  <si>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</si>
  <si>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</si>
  <si>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</si>
  <si>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</si>
  <si>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</si>
  <si>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</si>
  <si>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</si>
  <si>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</si>
  <si>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</si>
  <si>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</si>
  <si>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</si>
  <si>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</si>
  <si>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</si>
  <si>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</si>
  <si>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</si>
  <si>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</si>
  <si>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</si>
  <si>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</si>
  <si>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</si>
  <si>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</si>
  <si>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</si>
  <si>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</si>
  <si>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</si>
  <si>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</si>
  <si>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</si>
  <si>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</si>
  <si>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</si>
  <si>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</si>
  <si>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</si>
  <si>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</si>
  <si>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</si>
  <si>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</si>
  <si>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</si>
  <si>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</si>
  <si>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</si>
  <si>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</si>
  <si>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</si>
  <si>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</si>
  <si>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</si>
  <si>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</si>
  <si>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</si>
  <si>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</si>
  <si>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</si>
  <si>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</si>
  <si>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</si>
  <si>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</si>
  <si>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</si>
  <si>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</si>
  <si>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</si>
  <si>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</si>
  <si>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</si>
  <si>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</si>
  <si>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</si>
  <si>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</si>
  <si>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</si>
  <si>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</si>
  <si>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</si>
  <si>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</si>
  <si>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</si>
  <si>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</si>
  <si>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</si>
  <si>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</si>
  <si>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</si>
  <si>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</si>
  <si>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</si>
  <si>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</si>
  <si>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</si>
  <si>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</si>
  <si>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</si>
  <si>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</si>
  <si>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</si>
  <si>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</si>
  <si>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</si>
  <si>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</si>
  <si>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</si>
  <si>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</si>
  <si>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</si>
  <si>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</si>
  <si>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</si>
  <si>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</si>
  <si>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</si>
  <si>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</si>
  <si>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</si>
  <si>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</si>
  <si>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</si>
  <si>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</si>
  <si>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</si>
  <si>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</si>
  <si>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</si>
  <si>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</si>
  <si>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</si>
  <si>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</si>
  <si>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</si>
  <si>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</si>
  <si>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</si>
  <si>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</si>
  <si>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</si>
  <si>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</si>
  <si>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</si>
  <si>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</si>
  <si>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</si>
  <si>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</si>
  <si>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</si>
  <si>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</si>
  <si>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</si>
  <si>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</si>
  <si>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</si>
  <si>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</si>
  <si>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</si>
  <si>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</si>
  <si>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</si>
  <si>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</si>
  <si>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</si>
  <si>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</si>
  <si>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</si>
  <si>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</si>
  <si>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</si>
  <si>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</si>
  <si>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</si>
  <si>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</si>
  <si>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</si>
  <si>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</si>
  <si>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</si>
  <si>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</si>
  <si>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</si>
  <si>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</si>
  <si>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</si>
  <si>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</si>
  <si>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</si>
  <si>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</si>
  <si>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</si>
  <si>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</si>
  <si>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</si>
  <si>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</si>
  <si>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</si>
  <si>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</si>
  <si>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</si>
  <si>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</si>
  <si>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</si>
  <si>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</si>
  <si>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</si>
  <si>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</si>
  <si>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</si>
  <si>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</si>
  <si>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</si>
  <si>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</si>
  <si>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</si>
  <si>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</si>
  <si>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</si>
  <si>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</si>
  <si>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</si>
  <si>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</si>
  <si>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</si>
  <si>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</si>
  <si>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</si>
  <si>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</si>
  <si>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</si>
  <si>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</si>
  <si>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</si>
  <si>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</si>
  <si>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</si>
  <si>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</si>
  <si>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</si>
  <si>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</si>
  <si>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</si>
  <si>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</si>
  <si>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</si>
  <si>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</si>
  <si>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</si>
  <si>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</si>
  <si>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</si>
  <si>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</si>
  <si>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</si>
  <si>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</si>
  <si>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</si>
  <si>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</si>
  <si>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</si>
  <si>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</si>
  <si>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</si>
  <si>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</si>
  <si>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</si>
  <si>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</si>
  <si>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</si>
  <si>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</si>
  <si>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</si>
  <si>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</si>
  <si>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</si>
  <si>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</si>
  <si>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</si>
  <si>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</si>
  <si>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</si>
  <si>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</si>
  <si>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</si>
  <si>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</si>
  <si>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</si>
  <si>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</si>
  <si>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</si>
  <si>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</si>
  <si>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</si>
  <si>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</si>
  <si>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</si>
  <si>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</si>
  <si>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</si>
  <si>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</si>
  <si>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</si>
  <si>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</si>
  <si>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</si>
  <si>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</si>
  <si>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</si>
  <si>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</si>
  <si>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</si>
  <si>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</si>
  <si>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</si>
  <si>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</si>
  <si>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</si>
  <si>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</si>
  <si>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</si>
  <si>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</si>
  <si>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</si>
  <si>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</si>
  <si>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</si>
  <si>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</si>
  <si>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</si>
  <si>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</si>
  <si>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</si>
  <si>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</si>
  <si>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</si>
  <si>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</si>
  <si>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</si>
  <si>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</si>
  <si>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</si>
  <si>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</si>
  <si>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</si>
  <si>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</si>
  <si>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</si>
  <si>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</si>
  <si>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</si>
  <si>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</si>
  <si>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</si>
  <si>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</si>
  <si>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</si>
  <si>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</si>
  <si>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</si>
  <si>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</si>
  <si>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</si>
  <si>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</si>
  <si>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</si>
  <si>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</si>
  <si>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</si>
  <si>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</si>
  <si>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</si>
  <si>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</si>
  <si>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</si>
  <si>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</si>
  <si>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</si>
  <si>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</si>
  <si>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</si>
  <si>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</si>
  <si>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</si>
  <si>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</si>
  <si>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</si>
  <si>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</si>
  <si>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</si>
  <si>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</si>
  <si>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</si>
  <si>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</si>
  <si>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</si>
  <si>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</si>
  <si>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</si>
  <si>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</si>
  <si>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</si>
  <si>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</si>
  <si>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</si>
  <si>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</si>
  <si>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</si>
  <si>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</si>
  <si>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</si>
  <si>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</si>
  <si>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</si>
  <si>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</si>
  <si>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</si>
  <si>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</si>
  <si>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</si>
  <si>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</si>
  <si>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</si>
  <si>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</si>
  <si>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</si>
  <si>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</si>
  <si>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</si>
  <si>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</si>
  <si>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</si>
  <si>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</si>
  <si>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</si>
  <si>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</si>
  <si>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</si>
  <si>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</si>
  <si>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</si>
  <si>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</si>
  <si>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</si>
  <si>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</si>
  <si>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</si>
  <si>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</si>
  <si>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</si>
  <si>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</si>
  <si>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</si>
  <si>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</si>
  <si>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</si>
  <si>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</si>
  <si>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</si>
  <si>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</si>
  <si>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</si>
  <si>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</si>
  <si>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</si>
  <si>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</si>
  <si>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</si>
  <si>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</si>
  <si>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</si>
  <si>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</si>
  <si>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</si>
  <si>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</si>
  <si>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</si>
  <si>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</si>
  <si>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</si>
  <si>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</si>
  <si>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</si>
  <si>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</si>
  <si>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</si>
  <si>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</si>
  <si>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</si>
  <si>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</si>
  <si>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</si>
  <si>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</si>
  <si>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</si>
  <si>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</si>
  <si>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</si>
  <si>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</si>
  <si>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</si>
  <si>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</si>
  <si>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</si>
  <si>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</si>
  <si>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</si>
  <si>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</si>
  <si>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</si>
  <si>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</si>
  <si>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</si>
  <si>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</si>
  <si>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</si>
  <si>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</si>
  <si>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</si>
  <si>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</si>
  <si>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</si>
  <si>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</si>
  <si>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</si>
  <si>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</si>
  <si>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</si>
  <si>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</si>
  <si>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</si>
  <si>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</si>
  <si>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</si>
  <si>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</si>
  <si>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</si>
  <si>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</si>
  <si>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</si>
  <si>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</si>
  <si>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</si>
  <si>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</si>
  <si>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</si>
  <si>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</si>
  <si>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</si>
  <si>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</si>
  <si>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</si>
  <si>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</si>
  <si>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</si>
  <si>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</si>
  <si>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</si>
  <si>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</si>
  <si>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</si>
  <si>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</si>
  <si>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</si>
  <si>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</si>
  <si>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</si>
  <si>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</si>
  <si>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</si>
  <si>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</si>
  <si>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</si>
  <si>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</si>
  <si>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</si>
  <si>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</si>
  <si>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</si>
  <si>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</si>
  <si>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</si>
  <si>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</si>
  <si>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</si>
  <si>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</si>
  <si>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</si>
  <si>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</si>
  <si>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</si>
  <si>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</si>
  <si>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</si>
  <si>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</si>
  <si>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</si>
  <si>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</si>
  <si>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</si>
  <si>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</si>
  <si>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</si>
  <si>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</si>
  <si>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</si>
  <si>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</si>
  <si>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</si>
  <si>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</si>
  <si>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</si>
  <si>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</si>
  <si>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</si>
  <si>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</si>
  <si>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</si>
  <si>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</si>
  <si>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</si>
  <si>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</si>
  <si>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</si>
  <si>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</si>
  <si>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</si>
  <si>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</si>
  <si>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</si>
  <si>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</si>
  <si>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</si>
  <si>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</si>
  <si>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</si>
  <si>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</si>
  <si>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</si>
  <si>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</si>
  <si>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</si>
  <si>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</si>
  <si>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</si>
  <si>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</si>
  <si>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</si>
  <si>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</si>
  <si>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</si>
  <si>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</si>
  <si>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</si>
  <si>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</si>
  <si>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</si>
  <si>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</si>
  <si>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</si>
  <si>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</si>
  <si>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</si>
  <si>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</si>
  <si>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</si>
  <si>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</si>
  <si>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</si>
  <si>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</si>
  <si>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</si>
  <si>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</si>
  <si>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</si>
  <si>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</si>
  <si>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</si>
  <si>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</si>
  <si>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</si>
  <si>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</si>
  <si>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</si>
  <si>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</si>
  <si>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</si>
  <si>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</si>
  <si>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</si>
  <si>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</si>
  <si>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</si>
  <si>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</si>
  <si>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</si>
  <si>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</si>
  <si>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</si>
  <si>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</si>
  <si>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</si>
  <si>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</si>
  <si>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</si>
  <si>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</si>
  <si>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</si>
  <si>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</si>
  <si>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</si>
  <si>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</si>
  <si>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</si>
  <si>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</si>
  <si>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</si>
  <si>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</si>
  <si>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</si>
  <si>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</si>
  <si>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</si>
  <si>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</si>
  <si>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</si>
  <si>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</si>
  <si>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</si>
  <si>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</si>
  <si>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</si>
  <si>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</si>
  <si>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</si>
  <si>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</si>
  <si>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</si>
  <si>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</si>
  <si>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</si>
  <si>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</si>
  <si>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</si>
  <si>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</si>
  <si>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</si>
  <si>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</si>
  <si>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</si>
  <si>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</si>
  <si>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</si>
  <si>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</si>
  <si>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</si>
  <si>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</si>
  <si>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</si>
  <si>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</si>
  <si>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</si>
  <si>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</si>
  <si>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</si>
  <si>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</si>
  <si>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</si>
  <si>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</si>
  <si>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</si>
  <si>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</si>
  <si>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</si>
  <si>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</si>
  <si>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</si>
  <si>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</si>
  <si>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</si>
  <si>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</si>
  <si>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</si>
  <si>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</si>
  <si>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</si>
  <si>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</si>
  <si>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</si>
  <si>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</si>
  <si>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</si>
  <si>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</si>
  <si>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</si>
  <si>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</si>
  <si>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</si>
  <si>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</si>
  <si>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</si>
  <si>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</si>
  <si>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</si>
  <si>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</si>
  <si>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</si>
  <si>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</si>
  <si>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</si>
  <si>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</si>
  <si>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</si>
  <si>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</si>
  <si>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</si>
  <si>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</si>
  <si>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</si>
  <si>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</si>
  <si>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</si>
  <si>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</si>
  <si>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</si>
  <si>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</si>
  <si>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</si>
  <si>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</si>
  <si>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</si>
  <si>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</si>
  <si>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</si>
  <si>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</si>
  <si>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</si>
  <si>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</si>
  <si>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</si>
  <si>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</si>
  <si>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</si>
  <si>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</si>
  <si>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</si>
  <si>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</si>
  <si>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</si>
  <si>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</si>
  <si>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</si>
  <si>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</si>
  <si>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</si>
  <si>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</si>
  <si>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</si>
  <si>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</si>
  <si>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</si>
  <si>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</si>
  <si>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</si>
  <si>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</si>
  <si>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</si>
  <si>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</si>
  <si>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</si>
  <si>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</si>
  <si>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</si>
  <si>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</si>
  <si>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</si>
  <si>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</si>
  <si>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</si>
  <si>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</si>
  <si>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</si>
  <si>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</si>
  <si>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</si>
  <si>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</si>
  <si>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</si>
  <si>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</si>
  <si>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</si>
  <si>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</si>
  <si>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</si>
  <si>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</si>
  <si>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</si>
  <si>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</si>
  <si>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</si>
  <si>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</si>
  <si>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</si>
  <si>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</si>
  <si>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</si>
  <si>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</si>
  <si>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</si>
  <si>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</si>
  <si>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</si>
  <si>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</si>
  <si>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</si>
  <si>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</si>
  <si>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</si>
  <si>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</si>
  <si>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</si>
  <si>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</si>
  <si>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</si>
  <si>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</si>
  <si>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</si>
  <si>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</si>
  <si>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</si>
  <si>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</si>
  <si>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</si>
  <si>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</si>
  <si>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</si>
  <si>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</si>
  <si>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</si>
  <si>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</si>
  <si>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</si>
  <si>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</si>
  <si>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</si>
  <si>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</si>
  <si>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</si>
  <si>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</si>
  <si>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</si>
  <si>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</si>
  <si>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</si>
  <si>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</si>
  <si>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</si>
  <si>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</si>
  <si>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</si>
  <si>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</si>
  <si>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</si>
  <si>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</si>
  <si>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</si>
  <si>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</si>
  <si>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</si>
  <si>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</si>
  <si>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</si>
  <si>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</si>
  <si>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</si>
  <si>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</si>
  <si>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</si>
  <si>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</si>
  <si>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</si>
  <si>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</si>
  <si>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</si>
  <si>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</si>
  <si>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</si>
  <si>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</si>
  <si>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</si>
  <si>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</si>
  <si>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</si>
  <si>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</si>
  <si>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</si>
  <si>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</si>
  <si>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</si>
  <si>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</si>
  <si>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</si>
  <si>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</si>
  <si>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</si>
  <si>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</si>
  <si>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</si>
  <si>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</si>
  <si>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</si>
  <si>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</si>
  <si>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</si>
  <si>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</si>
  <si>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</si>
  <si>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</si>
  <si>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</si>
  <si>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</si>
  <si>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</si>
  <si>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</si>
  <si>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</si>
  <si>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</si>
  <si>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</si>
  <si>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</si>
  <si>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</si>
  <si>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</si>
  <si>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</si>
  <si>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</si>
  <si>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</si>
  <si>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</si>
  <si>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</si>
  <si>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</si>
  <si>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</si>
  <si>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</si>
  <si>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</si>
  <si>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</si>
  <si>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</si>
  <si>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</si>
  <si>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</si>
  <si>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</si>
  <si>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</si>
  <si>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</si>
  <si>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</si>
  <si>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</si>
  <si>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</si>
  <si>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</si>
  <si>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</si>
  <si>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</si>
  <si>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</si>
  <si>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</si>
  <si>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</si>
  <si>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</si>
  <si>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</si>
  <si>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</si>
  <si>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</si>
  <si>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</si>
  <si>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</si>
  <si>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</si>
  <si>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</si>
  <si>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</si>
  <si>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</si>
  <si>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</si>
  <si>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</si>
  <si>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</si>
  <si>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</si>
  <si>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</si>
  <si>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</si>
  <si>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</si>
  <si>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</si>
  <si>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</si>
  <si>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</si>
  <si>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</si>
  <si>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</si>
  <si>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</si>
  <si>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</si>
  <si>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</si>
  <si>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</si>
  <si>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</si>
  <si>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</si>
  <si>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</si>
  <si>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</si>
  <si>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</si>
  <si>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</si>
  <si>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</si>
  <si>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</si>
  <si>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</si>
  <si>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</si>
  <si>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</si>
  <si>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</si>
  <si>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</si>
  <si>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</si>
  <si>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</si>
  <si>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</si>
  <si>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</si>
  <si>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</si>
  <si>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</si>
  <si>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</si>
  <si>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</si>
  <si>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</si>
  <si>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</si>
  <si>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</si>
  <si>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</si>
  <si>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</si>
  <si>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</si>
  <si>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</si>
  <si>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</si>
  <si>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</si>
  <si>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</si>
  <si>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</si>
  <si>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</si>
  <si>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</si>
  <si>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</si>
  <si>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</si>
  <si>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</si>
  <si>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</si>
  <si>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</si>
  <si>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</si>
  <si>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</si>
  <si>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</si>
  <si>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</si>
  <si>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</si>
  <si>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</si>
  <si>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</si>
  <si>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</si>
  <si>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</si>
  <si>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</si>
  <si>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</si>
  <si>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</si>
  <si>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</si>
  <si>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</si>
  <si>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</si>
  <si>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</si>
  <si>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</si>
  <si>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</si>
  <si>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</si>
  <si>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</si>
  <si>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</si>
  <si>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</si>
  <si>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</si>
  <si>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</si>
  <si>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</si>
  <si>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</si>
  <si>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</si>
  <si>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</si>
  <si>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</si>
  <si>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</si>
  <si>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</si>
  <si>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</si>
  <si>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</si>
  <si>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</si>
  <si>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</si>
  <si>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</si>
  <si>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</si>
  <si>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</si>
  <si>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</si>
  <si>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</si>
  <si>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</si>
  <si>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</si>
  <si>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</si>
  <si>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</si>
  <si>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</si>
  <si>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</si>
  <si>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</si>
  <si>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</si>
  <si>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</si>
  <si>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</si>
  <si>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</si>
  <si>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</si>
  <si>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</si>
  <si>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</si>
  <si>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</si>
  <si>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</si>
  <si>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</si>
  <si>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</si>
  <si>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</si>
  <si>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</si>
  <si>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</si>
  <si>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</si>
  <si>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</si>
  <si>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</si>
  <si>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</si>
  <si>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</si>
  <si>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</si>
  <si>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</si>
  <si>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</si>
  <si>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</si>
  <si>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</si>
  <si>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</si>
  <si>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</si>
  <si>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</si>
  <si>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</si>
  <si>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</si>
  <si>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</si>
  <si>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</si>
  <si>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</si>
  <si>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</si>
  <si>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</si>
  <si>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</si>
  <si>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</si>
  <si>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</si>
  <si>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</si>
  <si>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</si>
  <si>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</si>
  <si>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</si>
  <si>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</si>
  <si>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</si>
  <si>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</si>
  <si>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</si>
  <si>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</si>
  <si>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</si>
  <si>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</si>
  <si>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</si>
  <si>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</si>
  <si>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</si>
  <si>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</si>
  <si>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</si>
  <si>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</si>
  <si>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</si>
  <si>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</si>
  <si>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</si>
  <si>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</si>
  <si>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</si>
  <si>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</si>
  <si>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</si>
  <si>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</si>
  <si>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</si>
  <si>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</si>
  <si>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</si>
  <si>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</si>
  <si>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</si>
  <si>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</si>
  <si>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</si>
  <si>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</si>
  <si>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</si>
  <si>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</si>
  <si>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</si>
  <si>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</si>
  <si>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</si>
  <si>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</si>
  <si>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</si>
  <si>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</si>
  <si>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</si>
  <si>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</si>
  <si>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</si>
  <si>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</si>
  <si>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</si>
  <si>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</si>
  <si>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</si>
  <si>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</si>
  <si>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</si>
  <si>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</si>
  <si>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</si>
  <si>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</si>
  <si>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</si>
  <si>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</si>
  <si>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</si>
  <si>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</si>
  <si>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</si>
  <si>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</si>
  <si>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</si>
  <si>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</si>
  <si>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</si>
  <si>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</si>
  <si>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</si>
  <si>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</si>
  <si>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</si>
  <si>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</si>
  <si>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</si>
  <si>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</si>
  <si>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</si>
  <si>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</si>
  <si>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</si>
  <si>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</si>
  <si>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</si>
  <si>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</si>
  <si>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</si>
  <si>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</si>
  <si>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</si>
  <si>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</si>
  <si>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</si>
  <si>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</si>
  <si>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</si>
  <si>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</si>
  <si>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</si>
  <si>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</si>
  <si>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</si>
  <si>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</si>
  <si>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</si>
  <si>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</si>
  <si>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</si>
  <si>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</si>
  <si>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</si>
  <si>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</si>
  <si>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</si>
  <si>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</si>
  <si>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</si>
  <si>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</si>
  <si>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</si>
  <si>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</si>
  <si>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</si>
  <si>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</si>
  <si>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</si>
  <si>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</si>
  <si>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</si>
  <si>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</si>
  <si>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</si>
  <si>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</si>
  <si>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</si>
  <si>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</si>
  <si>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</si>
  <si>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</si>
  <si>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</si>
  <si>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</si>
  <si>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</si>
  <si>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</si>
  <si>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</si>
  <si>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</si>
  <si>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</si>
  <si>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</si>
  <si>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</si>
  <si>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</si>
  <si>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</si>
  <si>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</si>
  <si>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</si>
  <si>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</si>
  <si>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</si>
  <si>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</si>
  <si>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</si>
  <si>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</si>
  <si>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</si>
  <si>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</si>
  <si>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</si>
  <si>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</si>
  <si>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</si>
  <si>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</si>
  <si>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</si>
  <si>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</si>
  <si>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</si>
  <si>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</si>
  <si>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</si>
  <si>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</si>
  <si>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</si>
  <si>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</si>
  <si>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</si>
  <si>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</si>
  <si>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</si>
  <si>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</si>
  <si>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</si>
  <si>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</si>
  <si>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</si>
  <si>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</si>
  <si>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</si>
  <si>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</si>
  <si>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</si>
  <si>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</si>
  <si>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</si>
  <si>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</si>
  <si>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</si>
  <si>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</si>
  <si>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</si>
  <si>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</si>
  <si>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</si>
  <si>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</si>
  <si>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</si>
  <si>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</si>
  <si>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</si>
  <si>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</si>
  <si>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</si>
  <si>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</si>
  <si>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</si>
  <si>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</si>
  <si>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</si>
  <si>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</si>
  <si>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</si>
  <si>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</si>
  <si>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</si>
  <si>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</si>
  <si>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</si>
  <si>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</si>
  <si>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</si>
  <si>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</si>
  <si>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</si>
  <si>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</si>
  <si>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</si>
  <si>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</si>
  <si>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</si>
  <si>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</si>
  <si>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</si>
  <si>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</si>
  <si>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</si>
  <si>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</si>
  <si>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</si>
  <si>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</si>
  <si>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</si>
  <si>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</si>
  <si>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</si>
  <si>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</si>
  <si>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</si>
  <si>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</si>
  <si>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</si>
  <si>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</si>
  <si>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</si>
  <si>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</si>
  <si>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</si>
  <si>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</si>
  <si>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</si>
  <si>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</si>
  <si>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</si>
  <si>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</si>
  <si>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</si>
  <si>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</si>
  <si>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</si>
  <si>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</si>
  <si>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</si>
  <si>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</si>
  <si>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</si>
  <si>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</si>
  <si>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</si>
  <si>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</si>
  <si>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</si>
  <si>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</si>
  <si>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</si>
  <si>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</si>
  <si>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</si>
  <si>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</si>
  <si>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</si>
  <si>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</si>
  <si>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</si>
  <si>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</si>
  <si>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</si>
  <si>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</si>
  <si>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</si>
  <si>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</si>
  <si>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</si>
  <si>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</si>
  <si>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</si>
  <si>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</si>
  <si>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</si>
  <si>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</si>
  <si>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</si>
  <si>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</si>
  <si>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</si>
  <si>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</si>
  <si>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</si>
  <si>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</si>
  <si>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</si>
  <si>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</si>
  <si>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</si>
  <si>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</si>
  <si>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</si>
  <si>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</si>
  <si>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</si>
  <si>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</si>
  <si>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</si>
  <si>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</si>
  <si>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</si>
  <si>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</si>
  <si>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</si>
  <si>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</si>
  <si>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</si>
  <si>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</si>
  <si>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</si>
  <si>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</si>
  <si>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</si>
  <si>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</si>
  <si>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</si>
  <si>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</si>
  <si>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</si>
  <si>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</si>
  <si>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</si>
  <si>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</si>
  <si>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</si>
  <si>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</si>
  <si>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</si>
  <si>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</si>
  <si>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</si>
  <si>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</si>
  <si>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</si>
  <si>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</si>
  <si>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</si>
  <si>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</si>
  <si>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</si>
  <si>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</si>
  <si>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</si>
  <si>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</si>
  <si>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</si>
  <si>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</si>
  <si>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</si>
  <si>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</si>
  <si>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</si>
  <si>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</si>
  <si>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</si>
  <si>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</si>
  <si>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</si>
  <si>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</si>
  <si>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</si>
  <si>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</si>
  <si>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</si>
  <si>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</si>
  <si>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</si>
  <si>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</si>
  <si>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</si>
  <si>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</si>
  <si>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</si>
  <si>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</si>
  <si>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</si>
  <si>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</si>
  <si>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</si>
  <si>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</si>
  <si>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</si>
  <si>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</si>
  <si>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</si>
  <si>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</si>
  <si>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</si>
  <si>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</si>
  <si>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</si>
  <si>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</si>
  <si>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</si>
  <si>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</si>
  <si>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</si>
  <si>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</si>
  <si>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</si>
  <si>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</si>
  <si>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</si>
  <si>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</si>
  <si>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</si>
  <si>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</si>
  <si>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</si>
  <si>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</si>
  <si>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</si>
  <si>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</si>
  <si>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</si>
  <si>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</si>
  <si>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</si>
  <si>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</si>
  <si>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</si>
  <si>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</si>
  <si>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</si>
  <si>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</si>
  <si>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</si>
  <si>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</si>
  <si>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</si>
  <si>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</si>
  <si>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</si>
  <si>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</si>
  <si>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</si>
  <si>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</si>
  <si>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</si>
  <si>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</si>
  <si>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</si>
  <si>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</si>
  <si>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</si>
  <si>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</si>
  <si>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</si>
  <si>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</si>
  <si>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</si>
  <si>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</si>
  <si>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</si>
  <si>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</si>
  <si>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</si>
  <si>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</si>
  <si>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</si>
  <si>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</si>
  <si>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</si>
  <si>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</si>
  <si>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</si>
  <si>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</si>
  <si>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</si>
  <si>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</si>
  <si>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</si>
  <si>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</si>
  <si>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</si>
  <si>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</si>
  <si>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</si>
  <si>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</si>
  <si>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</si>
  <si>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</si>
  <si>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</si>
  <si>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</si>
  <si>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</si>
  <si>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</si>
  <si>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</si>
  <si>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</si>
  <si>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</si>
  <si>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</si>
  <si>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</si>
  <si>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</si>
  <si>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</si>
  <si>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</si>
  <si>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</si>
  <si>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</si>
  <si>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</si>
  <si>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</si>
  <si>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</si>
  <si>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</si>
  <si>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</si>
  <si>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</si>
  <si>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</si>
  <si>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</si>
  <si>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</si>
  <si>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</si>
  <si>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</si>
  <si>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</si>
  <si>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</si>
  <si>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</si>
  <si>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</si>
  <si>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</si>
  <si>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</si>
  <si>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</si>
  <si>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</si>
  <si>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</si>
  <si>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</si>
  <si>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</si>
  <si>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</si>
  <si>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</si>
  <si>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</si>
  <si>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</si>
  <si>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</si>
  <si>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</si>
  <si>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</si>
  <si>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</si>
  <si>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</si>
  <si>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</si>
  <si>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</si>
  <si>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</si>
  <si>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</si>
  <si>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</si>
  <si>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</si>
  <si>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</si>
  <si>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</si>
  <si>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</si>
  <si>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</si>
  <si>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</si>
  <si>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</si>
  <si>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</si>
  <si>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</si>
  <si>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</si>
  <si>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</si>
  <si>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</si>
  <si>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</si>
  <si>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</si>
  <si>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</si>
  <si>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</si>
  <si>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</si>
  <si>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</si>
  <si>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</si>
  <si>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</si>
  <si>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</si>
  <si>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</si>
  <si>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</si>
  <si>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</si>
  <si>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</si>
  <si>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</si>
  <si>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</si>
  <si>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</si>
  <si>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</si>
  <si>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</si>
  <si>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</si>
  <si>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</si>
  <si>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</si>
  <si>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</si>
  <si>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</si>
  <si>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</si>
  <si>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</si>
  <si>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</si>
  <si>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</si>
  <si>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</si>
  <si>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</si>
  <si>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</si>
  <si>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</si>
  <si>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</si>
  <si>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</si>
  <si>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</si>
  <si>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</si>
  <si>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</si>
  <si>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</si>
  <si>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</si>
  <si>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</si>
  <si>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</si>
  <si>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</si>
  <si>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</si>
  <si>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</si>
  <si>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</si>
  <si>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</si>
  <si>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</si>
  <si>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</si>
  <si>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</si>
  <si>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</si>
  <si>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</si>
  <si>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</si>
  <si>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</si>
  <si>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</si>
  <si>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</si>
  <si>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</si>
  <si>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</si>
  <si>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</si>
  <si>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</si>
  <si>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</si>
  <si>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</si>
  <si>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</si>
  <si>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</si>
  <si>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</si>
  <si>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</si>
  <si>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</si>
  <si>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</si>
  <si>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</si>
  <si>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</si>
  <si>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</si>
  <si>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</si>
  <si>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</si>
  <si>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</si>
  <si>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</si>
  <si>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</si>
  <si>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</si>
  <si>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</si>
  <si>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</si>
  <si>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</si>
  <si>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</si>
  <si>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</si>
  <si>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</si>
  <si>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</si>
  <si>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</si>
  <si>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</si>
  <si>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</si>
  <si>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</si>
  <si>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</si>
  <si>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</si>
  <si>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</si>
  <si>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</si>
  <si>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</si>
  <si>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</si>
  <si>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</si>
  <si>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</si>
  <si>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</si>
  <si>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</si>
  <si>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</si>
  <si>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</si>
  <si>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</si>
  <si>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</si>
  <si>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</si>
  <si>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</si>
  <si>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</si>
  <si>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</si>
  <si>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</si>
  <si>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</si>
  <si>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</si>
  <si>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</si>
  <si>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</si>
  <si>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</si>
  <si>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</si>
  <si>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</si>
  <si>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</si>
  <si>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</si>
  <si>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</si>
  <si>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</si>
  <si>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</si>
  <si>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</si>
  <si>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</si>
  <si>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</si>
  <si>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</si>
  <si>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</si>
  <si>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</si>
  <si>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</si>
  <si>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</si>
  <si>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</si>
  <si>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</si>
  <si>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</si>
  <si>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</si>
  <si>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</si>
  <si>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</si>
  <si>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</si>
  <si>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</si>
  <si>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</si>
  <si>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</si>
  <si>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</si>
  <si>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</si>
  <si>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</si>
  <si>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</si>
  <si>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</si>
  <si>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</si>
  <si>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</si>
  <si>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</si>
  <si>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</si>
  <si>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</si>
  <si>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</si>
  <si>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</si>
  <si>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</si>
  <si>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</si>
  <si>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</si>
  <si>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</si>
  <si>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</si>
  <si>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</si>
  <si>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</si>
  <si>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</si>
  <si>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</si>
  <si>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</si>
  <si>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</si>
  <si>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</si>
  <si>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</si>
  <si>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</si>
  <si>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</si>
  <si>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</si>
  <si>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</si>
  <si>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</si>
  <si>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</si>
  <si>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</si>
  <si>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</si>
  <si>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</si>
  <si>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</si>
  <si>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</si>
  <si>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</si>
  <si>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</si>
  <si>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</si>
  <si>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</si>
  <si>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</si>
  <si>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</si>
  <si>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</si>
  <si>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</si>
  <si>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</si>
  <si>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</si>
  <si>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</si>
  <si>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</si>
  <si>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</si>
  <si>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</si>
  <si>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</si>
  <si>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</si>
  <si>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</si>
  <si>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</si>
  <si>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</si>
  <si>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</si>
  <si>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</si>
  <si>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</si>
  <si>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</si>
  <si>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</si>
  <si>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</si>
  <si>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</si>
  <si>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</si>
  <si>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</si>
  <si>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</si>
  <si>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</si>
  <si>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</si>
  <si>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</si>
  <si>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</si>
  <si>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</si>
  <si>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</si>
  <si>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</si>
  <si>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</si>
  <si>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</si>
  <si>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</si>
  <si>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</si>
  <si>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</si>
  <si>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</si>
  <si>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</si>
  <si>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</si>
  <si>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</si>
  <si>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</si>
  <si>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</si>
  <si>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</si>
  <si>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</si>
  <si>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</si>
  <si>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</si>
  <si>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</si>
  <si>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</si>
  <si>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</si>
  <si>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</si>
  <si>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</si>
  <si>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</si>
  <si>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</si>
  <si>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</si>
  <si>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</si>
  <si>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</si>
  <si>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</si>
  <si>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</si>
  <si>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</si>
  <si>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</si>
  <si>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</si>
  <si>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</si>
  <si>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</si>
  <si>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</si>
  <si>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</si>
  <si>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</si>
  <si>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</si>
  <si>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</si>
  <si>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</si>
  <si>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</si>
  <si>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</si>
  <si>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</si>
  <si>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</si>
  <si>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</si>
  <si>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</si>
  <si>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</si>
  <si>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</si>
  <si>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</si>
  <si>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</si>
  <si>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</si>
  <si>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</si>
  <si>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</si>
  <si>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</si>
  <si>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</si>
  <si>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</si>
  <si>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</si>
  <si>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</si>
  <si>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</si>
  <si>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</si>
  <si>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</si>
  <si>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</si>
  <si>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</si>
  <si>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</si>
  <si>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</si>
  <si>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</si>
  <si>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</si>
  <si>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</si>
  <si>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</si>
  <si>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</si>
  <si>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</si>
  <si>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</si>
  <si>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</si>
  <si>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</si>
  <si>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</si>
  <si>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</si>
  <si>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</si>
  <si>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</si>
  <si>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</si>
  <si>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</si>
  <si>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</si>
  <si>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</si>
  <si>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</si>
  <si>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</si>
  <si>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</si>
  <si>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</si>
  <si>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</si>
  <si>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</si>
  <si>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</si>
  <si>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</si>
  <si>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</si>
  <si>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</si>
  <si>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</si>
  <si>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</si>
  <si>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</si>
  <si>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</si>
  <si>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</si>
  <si>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</si>
  <si>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</si>
  <si>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</si>
  <si>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</si>
  <si>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</si>
  <si>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</si>
  <si>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</si>
  <si>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</si>
  <si>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</si>
  <si>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</si>
  <si>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</si>
  <si>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</si>
  <si>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</si>
  <si>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</si>
  <si>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</si>
  <si>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</si>
  <si>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</si>
  <si>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</si>
  <si>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</si>
  <si>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</si>
  <si>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</si>
  <si>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</si>
  <si>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</si>
  <si>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</si>
  <si>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</si>
  <si>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</si>
  <si>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</si>
  <si>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</si>
  <si>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</si>
  <si>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</si>
  <si>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</si>
  <si>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</si>
  <si>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</si>
  <si>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</si>
  <si>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</si>
  <si>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</si>
  <si>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</si>
  <si>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</si>
  <si>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</si>
  <si>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</si>
  <si>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</si>
  <si>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</si>
  <si>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</si>
  <si>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</si>
  <si>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</si>
  <si>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</si>
  <si>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</si>
  <si>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</si>
  <si>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</si>
  <si>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</si>
  <si>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</si>
  <si>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</si>
  <si>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</si>
  <si>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</si>
  <si>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</si>
  <si>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</si>
  <si>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</si>
  <si>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</si>
  <si>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</si>
  <si>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</si>
  <si>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</si>
  <si>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</si>
  <si>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</si>
  <si>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</si>
  <si>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</si>
  <si>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</si>
  <si>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</si>
  <si>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</si>
  <si>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</si>
  <si>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</si>
  <si>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</si>
  <si>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</si>
  <si>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</si>
  <si>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</si>
  <si>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</si>
  <si>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</si>
  <si>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</si>
  <si>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</si>
  <si>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</si>
  <si>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</si>
  <si>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</si>
  <si>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</si>
  <si>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</si>
  <si>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</si>
  <si>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</si>
  <si>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</si>
  <si>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</si>
  <si>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</si>
  <si>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</si>
  <si>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</si>
  <si>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</si>
  <si>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</si>
  <si>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</si>
  <si>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</si>
  <si>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</si>
  <si>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</si>
  <si>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</si>
  <si>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</si>
  <si>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</si>
  <si>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</si>
  <si>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</si>
  <si>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</si>
  <si>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</si>
  <si>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</si>
  <si>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</si>
  <si>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</si>
  <si>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</si>
  <si>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</si>
  <si>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</si>
  <si>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</si>
  <si>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</si>
  <si>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</si>
  <si>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</si>
  <si>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</si>
  <si>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</si>
  <si>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</si>
  <si>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</si>
  <si>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</si>
  <si>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</si>
  <si>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</si>
  <si>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</si>
  <si>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</si>
  <si>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</si>
  <si>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</si>
  <si>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</si>
  <si>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</si>
  <si>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</si>
  <si>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</si>
  <si>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</si>
  <si>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</si>
  <si>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</si>
  <si>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</si>
  <si>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</si>
  <si>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</si>
  <si>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</si>
  <si>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</si>
  <si>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</si>
  <si>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</si>
  <si>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</si>
  <si>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</si>
  <si>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</si>
  <si>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</si>
  <si>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</si>
  <si>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</si>
  <si>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</si>
  <si>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</si>
  <si>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</si>
  <si>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</si>
  <si>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</si>
  <si>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</si>
  <si>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</si>
  <si>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</si>
  <si>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</si>
  <si>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</si>
  <si>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</si>
  <si>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</si>
  <si>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</si>
  <si>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</si>
  <si>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</si>
  <si>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</si>
  <si>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</si>
  <si>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</si>
  <si>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</si>
  <si>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</si>
  <si>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</si>
  <si>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</si>
  <si>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</si>
  <si>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</si>
  <si>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</si>
  <si>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</si>
  <si>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</si>
  <si>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</si>
  <si>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</si>
  <si>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</si>
  <si>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</si>
  <si>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</si>
  <si>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</si>
  <si>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</si>
  <si>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</si>
  <si>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</si>
  <si>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</si>
  <si>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</si>
  <si>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</si>
  <si>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</si>
  <si>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</si>
  <si>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</si>
  <si>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</si>
  <si>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</si>
  <si>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</si>
  <si>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</si>
  <si>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</si>
  <si>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</si>
  <si>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</si>
  <si>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</si>
  <si>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</si>
  <si>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</si>
  <si>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</si>
  <si>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</si>
  <si>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</si>
  <si>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</si>
  <si>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</si>
  <si>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</si>
  <si>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</si>
  <si>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</si>
  <si>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</si>
  <si>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</si>
  <si>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</si>
  <si>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</si>
  <si>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</si>
  <si>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</si>
  <si>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</si>
  <si>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</si>
  <si>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</si>
  <si>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</si>
  <si>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</si>
  <si>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</si>
  <si>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</si>
  <si>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</si>
  <si>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</si>
  <si>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</si>
  <si>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</si>
  <si>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</si>
  <si>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</si>
  <si>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</si>
  <si>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</si>
  <si>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</si>
  <si>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</si>
  <si>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</si>
  <si>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</si>
  <si>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</si>
  <si>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</si>
  <si>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</si>
  <si>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</si>
  <si>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</si>
  <si>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</si>
  <si>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</si>
  <si>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</si>
  <si>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</si>
  <si>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</si>
  <si>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</si>
  <si>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</si>
  <si>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</si>
  <si>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</si>
  <si>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</si>
  <si>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</si>
  <si>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</si>
  <si>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</si>
  <si>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</si>
  <si>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</si>
  <si>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</si>
  <si>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</si>
  <si>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</si>
  <si>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</si>
  <si>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</si>
  <si>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</si>
  <si>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</si>
  <si>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</si>
  <si>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</si>
  <si>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</si>
  <si>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</si>
  <si>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</si>
  <si>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</si>
  <si>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</si>
  <si>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</si>
  <si>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</si>
  <si>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</si>
  <si>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</si>
  <si>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</si>
  <si>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</si>
  <si>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</si>
  <si>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</si>
  <si>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</si>
  <si>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</si>
  <si>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</si>
  <si>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</si>
  <si>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</si>
  <si>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</si>
  <si>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</si>
  <si>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</si>
  <si>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</si>
  <si>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</si>
  <si>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</si>
  <si>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</si>
  <si>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</si>
  <si>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</si>
  <si>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</si>
  <si>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</si>
  <si>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</si>
  <si>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</si>
  <si>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</si>
  <si>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</si>
  <si>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</si>
  <si>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</si>
  <si>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</si>
  <si>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</si>
  <si>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</si>
  <si>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</si>
  <si>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</si>
  <si>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</si>
  <si>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</si>
  <si>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</si>
  <si>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</si>
  <si>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</si>
  <si>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</si>
  <si>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</si>
  <si>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</si>
  <si>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</si>
  <si>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</si>
  <si>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</si>
  <si>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</si>
  <si>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</si>
  <si>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</si>
  <si>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</si>
  <si>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</si>
  <si>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</si>
  <si>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</si>
  <si>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</si>
  <si>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</si>
  <si>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</si>
  <si>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</si>
  <si>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</si>
  <si>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</si>
  <si>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</si>
  <si>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</si>
  <si>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</si>
  <si>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</si>
  <si>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</si>
  <si>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</si>
  <si>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</si>
  <si>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</si>
  <si>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</si>
  <si>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</si>
  <si>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</si>
  <si>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</si>
  <si>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</si>
  <si>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</si>
  <si>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</si>
  <si>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</si>
  <si>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</si>
  <si>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</si>
  <si>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</si>
  <si>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</si>
  <si>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</si>
  <si>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</si>
  <si>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</si>
  <si>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</si>
  <si>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</si>
  <si>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</si>
  <si>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</si>
  <si>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</si>
  <si>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</si>
  <si>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</si>
  <si>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</si>
  <si>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</si>
  <si>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</si>
  <si>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</si>
  <si>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</si>
  <si>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</si>
  <si>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</si>
  <si>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</si>
  <si>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</si>
  <si>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</si>
  <si>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</si>
  <si>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</si>
  <si>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</si>
  <si>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</si>
  <si>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</si>
  <si>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</si>
  <si>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</si>
  <si>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</si>
  <si>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</si>
  <si>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</si>
  <si>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</si>
  <si>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</si>
  <si>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</si>
  <si>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</si>
  <si>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</si>
  <si>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</si>
  <si>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</si>
  <si>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</si>
  <si>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</si>
  <si>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</si>
  <si>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</si>
  <si>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</si>
  <si>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</si>
  <si>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</si>
  <si>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</si>
  <si>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</si>
  <si>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</si>
  <si>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</si>
  <si>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</si>
  <si>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</si>
  <si>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</si>
  <si>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</si>
  <si>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</si>
  <si>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</si>
  <si>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</si>
  <si>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</si>
  <si>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</si>
  <si>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</si>
  <si>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</si>
  <si>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</si>
  <si>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</si>
  <si>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</si>
  <si>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</si>
  <si>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</si>
  <si>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</si>
  <si>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</si>
  <si>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</si>
  <si>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</si>
  <si>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</si>
  <si>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</si>
  <si>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</si>
  <si>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</si>
  <si>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</si>
  <si>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</si>
  <si>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</si>
  <si>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</si>
  <si>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</si>
  <si>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</si>
  <si>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</si>
  <si>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</si>
  <si>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</si>
  <si>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</si>
  <si>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</si>
  <si>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</si>
  <si>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</si>
  <si>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</si>
  <si>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</si>
  <si>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</si>
  <si>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</si>
  <si>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</si>
  <si>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</si>
  <si>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</si>
  <si>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</si>
  <si>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</si>
  <si>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</si>
  <si>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</si>
  <si>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</si>
  <si>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</si>
  <si>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</si>
  <si>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</si>
  <si>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</si>
  <si>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</si>
  <si>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</si>
  <si>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</si>
  <si>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</si>
  <si>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</si>
  <si>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</si>
  <si>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</si>
  <si>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</si>
  <si>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</si>
  <si>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</si>
  <si>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</si>
  <si>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</si>
  <si>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</si>
  <si>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</si>
  <si>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</si>
  <si>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</si>
  <si>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</si>
  <si>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</si>
  <si>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</si>
  <si>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</si>
  <si>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</si>
  <si>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</si>
  <si>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</si>
  <si>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</si>
  <si>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</si>
  <si>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</si>
  <si>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</si>
  <si>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</si>
  <si>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</si>
  <si>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</si>
  <si>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</si>
  <si>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</si>
  <si>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</si>
  <si>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</si>
  <si>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</si>
  <si>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</si>
  <si>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</si>
  <si>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</si>
  <si>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</si>
  <si>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</si>
  <si>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</si>
  <si>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</si>
  <si>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</si>
  <si>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</si>
  <si>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</si>
  <si>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</si>
  <si>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</si>
  <si>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</si>
  <si>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</si>
  <si>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</si>
  <si>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</si>
  <si>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</si>
  <si>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</si>
  <si>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</si>
  <si>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</si>
  <si>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</si>
  <si>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</si>
  <si>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</si>
  <si>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</si>
  <si>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</si>
  <si>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</si>
  <si>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</si>
  <si>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</si>
  <si>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</si>
  <si>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</si>
  <si>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</si>
  <si>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</si>
  <si>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</si>
  <si>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</si>
  <si>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</si>
  <si>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</si>
  <si>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</si>
  <si>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</si>
  <si>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</si>
  <si>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</si>
  <si>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</si>
  <si>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</si>
  <si>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</si>
  <si>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</si>
  <si>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</si>
  <si>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</si>
  <si>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</si>
  <si>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</si>
  <si>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</si>
  <si>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</si>
  <si>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</si>
  <si>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</si>
  <si>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</si>
  <si>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</si>
  <si>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</si>
  <si>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</si>
  <si>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</si>
  <si>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</si>
  <si>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</si>
  <si>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</si>
  <si>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</si>
  <si>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</si>
  <si>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</si>
  <si>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</si>
  <si>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</si>
  <si>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</si>
  <si>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</si>
  <si>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</si>
  <si>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</si>
  <si>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</si>
  <si>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</si>
  <si>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</si>
  <si>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</si>
  <si>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</si>
  <si>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</si>
  <si>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</si>
  <si>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</si>
  <si>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</si>
  <si>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</si>
  <si>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</si>
  <si>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</si>
  <si>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</si>
  <si>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</si>
  <si>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</si>
  <si>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</si>
  <si>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</si>
  <si>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</si>
  <si>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</si>
  <si>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</si>
  <si>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</si>
  <si>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</si>
  <si>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</si>
  <si>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</si>
  <si>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</si>
  <si>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</si>
  <si>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</si>
  <si>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</si>
  <si>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</si>
  <si>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</si>
  <si>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</si>
  <si>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</si>
  <si>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</si>
  <si>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</si>
  <si>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</si>
  <si>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</si>
  <si>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</si>
  <si>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</si>
  <si>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</si>
  <si>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</si>
  <si>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</si>
  <si>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</si>
  <si>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</si>
  <si>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</si>
  <si>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</si>
  <si>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</si>
  <si>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</si>
  <si>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</si>
  <si>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</si>
  <si>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</si>
  <si>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</si>
  <si>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</si>
  <si>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</si>
  <si>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</si>
  <si>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</si>
  <si>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</si>
  <si>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</si>
  <si>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</si>
  <si>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</si>
  <si>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</si>
  <si>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</si>
  <si>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</si>
  <si>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</si>
  <si>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</si>
  <si>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</si>
  <si>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</si>
  <si>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</si>
  <si>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</si>
  <si>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</si>
  <si>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</si>
  <si>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</si>
  <si>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</si>
  <si>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</si>
  <si>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</si>
  <si>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</si>
  <si>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</si>
  <si>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</si>
  <si>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</si>
  <si>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</si>
  <si>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</si>
  <si>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</si>
  <si>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</si>
  <si>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</si>
  <si>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</si>
  <si>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</si>
  <si>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</si>
  <si>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</si>
  <si>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</si>
  <si>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</si>
  <si>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</si>
  <si>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</si>
  <si>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</si>
  <si>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</si>
  <si>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</si>
  <si>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</si>
  <si>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</si>
  <si>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</si>
  <si>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</si>
  <si>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</si>
  <si>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</si>
  <si>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</si>
  <si>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</si>
  <si>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</si>
  <si>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</si>
  <si>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</si>
  <si>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</si>
  <si>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</si>
  <si>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</si>
  <si>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</si>
  <si>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</si>
  <si>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</si>
  <si>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</si>
  <si>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</si>
  <si>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</si>
  <si>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</si>
  <si>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</si>
  <si>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</si>
  <si>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</si>
  <si>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</si>
  <si>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</si>
  <si>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</si>
  <si>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</si>
  <si>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</si>
  <si>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</si>
  <si>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</si>
  <si>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</si>
  <si>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</si>
  <si>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</si>
  <si>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</si>
  <si>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</si>
  <si>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</si>
  <si>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</si>
  <si>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</si>
  <si>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</si>
  <si>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</si>
  <si>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</si>
  <si>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</si>
  <si>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</si>
  <si>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</si>
  <si>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</si>
  <si>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</si>
  <si>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</si>
  <si>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</si>
  <si>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</si>
  <si>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</si>
  <si>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</si>
  <si>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</si>
  <si>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</si>
  <si>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</si>
  <si>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</si>
  <si>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</si>
  <si>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</si>
  <si>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</si>
  <si>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</si>
  <si>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</si>
  <si>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</si>
  <si>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</si>
  <si>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</si>
  <si>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</si>
  <si>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</si>
  <si>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</si>
  <si>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</si>
  <si>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</si>
  <si>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</si>
  <si>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</si>
  <si>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</si>
  <si>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</si>
  <si>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</si>
  <si>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</si>
  <si>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</si>
  <si>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</si>
  <si>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</si>
  <si>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</si>
  <si>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</si>
  <si>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</si>
  <si>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</si>
  <si>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</si>
  <si>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</si>
  <si>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</si>
  <si>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</si>
  <si>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</si>
  <si>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</si>
  <si>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</si>
  <si>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</si>
  <si>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</si>
  <si>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</si>
  <si>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</si>
  <si>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</si>
  <si>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</si>
  <si>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</si>
  <si>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</si>
  <si>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</si>
  <si>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</si>
  <si>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</si>
  <si>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</si>
  <si>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</si>
  <si>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</si>
  <si>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</si>
  <si>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</si>
  <si>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</si>
  <si>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</si>
  <si>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</si>
  <si>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</si>
  <si>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</si>
  <si>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</si>
  <si>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</si>
  <si>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</si>
  <si>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</si>
  <si>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</si>
  <si>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</si>
  <si>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</si>
  <si>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</si>
  <si>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</si>
  <si>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</si>
  <si>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</si>
  <si>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</si>
  <si>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</si>
  <si>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</si>
  <si>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</si>
  <si>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</si>
  <si>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</si>
  <si>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</si>
  <si>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</si>
  <si>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</si>
  <si>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</si>
  <si>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</si>
  <si>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</si>
  <si>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</si>
  <si>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</si>
  <si>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</si>
  <si>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</si>
  <si>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</si>
  <si>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</si>
  <si>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</si>
  <si>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</si>
  <si>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</si>
  <si>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</si>
  <si>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</si>
  <si>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</si>
  <si>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</si>
  <si>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</si>
  <si>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</si>
  <si>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</si>
  <si>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</si>
  <si>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</si>
  <si>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</si>
  <si>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</si>
  <si>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</si>
  <si>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</si>
  <si>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</si>
  <si>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</si>
  <si>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</si>
  <si>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</si>
  <si>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</si>
  <si>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</si>
  <si>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</si>
  <si>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</si>
  <si>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</si>
  <si>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</si>
  <si>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</si>
  <si>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</si>
  <si>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</si>
  <si>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</si>
  <si>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</si>
  <si>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</si>
  <si>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</si>
  <si>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</si>
  <si>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</si>
  <si>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</si>
  <si>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</si>
  <si>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</si>
  <si>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</si>
  <si>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</si>
  <si>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</si>
  <si>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</si>
  <si>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</si>
  <si>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</si>
  <si>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</si>
  <si>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</si>
  <si>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</si>
  <si>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</si>
  <si>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</si>
  <si>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</si>
  <si>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</si>
  <si>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</si>
  <si>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</si>
  <si>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</si>
  <si>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</si>
  <si>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</si>
  <si>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</si>
  <si>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</si>
  <si>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</si>
  <si>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</si>
  <si>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</si>
  <si>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</si>
  <si>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</si>
  <si>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</si>
  <si>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</si>
  <si>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</si>
  <si>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</si>
  <si>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</si>
  <si>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</si>
  <si>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</si>
  <si>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</si>
  <si>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</si>
  <si>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</si>
  <si>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</si>
  <si>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</si>
  <si>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</si>
  <si>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</si>
  <si>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</si>
  <si>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</si>
  <si>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</si>
  <si>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</si>
  <si>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</si>
  <si>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</si>
  <si>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</si>
  <si>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</si>
  <si>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</si>
  <si>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</si>
  <si>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</si>
  <si>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</si>
  <si>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</si>
  <si>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</si>
  <si>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</si>
  <si>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</si>
  <si>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</si>
  <si>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</si>
  <si>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</si>
  <si>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</si>
  <si>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</si>
  <si>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</si>
  <si>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</si>
  <si>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</si>
  <si>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</si>
  <si>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</si>
  <si>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</si>
  <si>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</si>
  <si>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</si>
  <si>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</si>
  <si>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</si>
  <si>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</si>
  <si>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</si>
  <si>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</si>
  <si>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</si>
  <si>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</si>
  <si>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</si>
  <si>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</si>
  <si>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</si>
  <si>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</si>
  <si>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</si>
  <si>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</si>
  <si>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</si>
  <si>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</si>
  <si>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</si>
  <si>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</si>
  <si>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</si>
  <si>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</si>
  <si>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</si>
  <si>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</si>
  <si>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</si>
  <si>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</si>
  <si>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</si>
  <si>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</si>
  <si>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</si>
  <si>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</si>
  <si>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</si>
  <si>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</si>
  <si>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</si>
  <si>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</si>
  <si>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</si>
  <si>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</si>
  <si>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</si>
  <si>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</si>
  <si>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</si>
  <si>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</si>
  <si>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</si>
  <si>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</si>
  <si>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</si>
  <si>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</si>
  <si>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</si>
  <si>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</si>
  <si>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</si>
  <si>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</si>
  <si>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</si>
  <si>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</si>
  <si>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</si>
  <si>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</si>
  <si>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</si>
  <si>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</si>
  <si>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</si>
  <si>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</si>
  <si>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</si>
  <si>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</si>
  <si>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</si>
  <si>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</si>
  <si>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</si>
  <si>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</si>
  <si>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</si>
  <si>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</si>
  <si>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</si>
  <si>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</si>
  <si>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</si>
  <si>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</si>
  <si>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</si>
  <si>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</si>
  <si>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</si>
  <si>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</si>
  <si>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</si>
  <si>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</si>
  <si>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</si>
  <si>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</si>
  <si>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</si>
  <si>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</si>
  <si>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</si>
  <si>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</si>
  <si>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</si>
  <si>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</si>
  <si>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</si>
  <si>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</si>
  <si>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</si>
  <si>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</si>
  <si>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</si>
  <si>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</si>
  <si>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</si>
  <si>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</si>
  <si>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</si>
  <si>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</si>
  <si>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</si>
  <si>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</si>
  <si>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</si>
  <si>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</si>
  <si>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</si>
  <si>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</si>
  <si>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</si>
  <si>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</si>
  <si>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</si>
  <si>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</si>
  <si>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</si>
  <si>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</si>
  <si>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</si>
  <si>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</si>
  <si>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</si>
  <si>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</si>
  <si>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</si>
  <si>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</si>
  <si>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</si>
  <si>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</si>
  <si>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</si>
  <si>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</si>
  <si>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</si>
  <si>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</si>
  <si>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</si>
  <si>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</si>
  <si>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</si>
  <si>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</si>
  <si>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</si>
  <si>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</si>
  <si>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</si>
  <si>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</si>
  <si>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</si>
  <si>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</si>
  <si>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</si>
  <si>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</si>
  <si>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</si>
  <si>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</si>
  <si>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</si>
  <si>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</si>
  <si>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</si>
  <si>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</si>
  <si>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</si>
  <si>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</si>
  <si>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</si>
  <si>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</si>
  <si>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</si>
  <si>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</si>
  <si>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</si>
  <si>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</si>
  <si>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</si>
  <si>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</si>
  <si>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</si>
  <si>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</si>
  <si>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</si>
  <si>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</si>
  <si>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</si>
  <si>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</si>
  <si>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</si>
  <si>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</si>
  <si>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</si>
  <si>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</si>
  <si>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</si>
  <si>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</si>
  <si>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</si>
  <si>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</si>
  <si>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</si>
  <si>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</si>
  <si>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</si>
  <si>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</si>
  <si>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</si>
  <si>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</si>
  <si>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</si>
  <si>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</si>
  <si>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</si>
  <si>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</si>
  <si>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</si>
  <si>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</si>
  <si>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</si>
  <si>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</si>
  <si>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</si>
  <si>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</si>
  <si>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</si>
  <si>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</si>
  <si>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</si>
  <si>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</si>
  <si>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</si>
  <si>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</si>
  <si>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</si>
  <si>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</si>
  <si>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</si>
  <si>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</si>
  <si>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</si>
  <si>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</si>
  <si>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</si>
  <si>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</si>
  <si>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</si>
  <si>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</si>
  <si>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</si>
  <si>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</si>
  <si>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</si>
  <si>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</si>
  <si>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</si>
  <si>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</si>
  <si>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</si>
  <si>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</si>
  <si>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</si>
  <si>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</si>
  <si>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</si>
  <si>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</si>
  <si>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</si>
  <si>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</si>
  <si>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</si>
  <si>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</si>
  <si>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</si>
  <si>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</si>
  <si>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</si>
  <si>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</si>
  <si>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</si>
  <si>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</si>
  <si>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</si>
  <si>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</si>
  <si>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</si>
  <si>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</si>
  <si>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</si>
  <si>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</si>
  <si>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</si>
  <si>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</si>
  <si>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</si>
  <si>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</si>
  <si>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</si>
  <si>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</si>
  <si>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</si>
  <si>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</si>
  <si>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</si>
  <si>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</si>
  <si>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</si>
  <si>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</si>
  <si>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</si>
  <si>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</si>
  <si>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</si>
  <si>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</si>
  <si>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</si>
  <si>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</si>
  <si>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</si>
  <si>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</si>
  <si>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</si>
  <si>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</si>
  <si>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</si>
  <si>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</si>
  <si>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</si>
  <si>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</si>
  <si>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</si>
  <si>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</si>
  <si>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</si>
  <si>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</si>
  <si>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</si>
  <si>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</si>
  <si>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</si>
  <si>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</si>
  <si>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</si>
  <si>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</si>
  <si>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</si>
  <si>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</si>
  <si>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</si>
  <si>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</si>
  <si>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</si>
  <si>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</si>
  <si>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</si>
  <si>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</si>
  <si>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</si>
  <si>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</si>
  <si>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</si>
  <si>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</si>
  <si>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</si>
  <si>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</si>
  <si>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</si>
  <si>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</si>
  <si>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</si>
  <si>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</si>
  <si>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</si>
  <si>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</si>
  <si>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</si>
  <si>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</si>
  <si>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</si>
  <si>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</si>
  <si>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</si>
  <si>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</si>
  <si>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</si>
  <si>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</si>
  <si>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</si>
  <si>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</si>
  <si>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</si>
  <si>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</si>
  <si>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</si>
  <si>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</si>
  <si>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</si>
  <si>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</si>
  <si>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</si>
  <si>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</si>
  <si>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</si>
  <si>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</si>
  <si>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</si>
  <si>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</si>
  <si>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</si>
  <si>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</si>
  <si>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</si>
  <si>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</si>
  <si>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</si>
  <si>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</si>
  <si>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</si>
  <si>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</si>
  <si>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</si>
  <si>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</si>
  <si>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</si>
  <si>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</si>
  <si>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</si>
  <si>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</si>
  <si>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</si>
  <si>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</si>
  <si>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</si>
  <si>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</si>
  <si>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</si>
  <si>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</si>
  <si>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</si>
  <si>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</si>
  <si>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</si>
  <si>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</si>
  <si>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</si>
  <si>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</si>
  <si>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</si>
  <si>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</si>
  <si>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</si>
  <si>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</si>
  <si>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</si>
  <si>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</si>
  <si>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</si>
  <si>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</si>
  <si>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</si>
  <si>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</si>
  <si>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</si>
  <si>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</si>
  <si>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</si>
  <si>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</si>
  <si>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</si>
  <si>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</si>
  <si>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</si>
  <si>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</si>
  <si>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</si>
  <si>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</si>
  <si>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</si>
  <si>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</si>
  <si>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</si>
  <si>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</si>
  <si>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</si>
  <si>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</si>
  <si>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</si>
  <si>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</si>
  <si>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</si>
  <si>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</si>
  <si>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</si>
  <si>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</si>
  <si>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</si>
  <si>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</si>
  <si>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</si>
  <si>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</si>
  <si>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</si>
  <si>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</si>
  <si>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</si>
  <si>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</si>
  <si>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</si>
  <si>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</si>
  <si>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</si>
  <si>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</si>
  <si>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</si>
  <si>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</si>
  <si>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</si>
  <si>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</si>
  <si>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</si>
  <si>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</si>
  <si>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</si>
  <si>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</si>
  <si>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</si>
  <si>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</si>
  <si>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</si>
  <si>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</si>
  <si>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</si>
  <si>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</si>
  <si>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</si>
  <si>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</si>
  <si>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</si>
  <si>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</si>
  <si>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</si>
  <si>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</si>
  <si>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</si>
  <si>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</si>
  <si>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</si>
  <si>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</si>
  <si>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</si>
  <si>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</si>
  <si>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</si>
  <si>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</si>
  <si>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</si>
  <si>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</si>
  <si>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</si>
  <si>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</si>
  <si>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</si>
  <si>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</si>
  <si>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</si>
  <si>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</si>
  <si>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</si>
  <si>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</si>
  <si>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</si>
  <si>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</si>
  <si>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</si>
  <si>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</si>
  <si>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</si>
  <si>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</si>
  <si>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</si>
  <si>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</si>
  <si>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</si>
  <si>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</si>
  <si>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</si>
  <si>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</si>
  <si>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</si>
  <si>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</si>
  <si>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</si>
  <si>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</si>
  <si>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</si>
  <si>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</si>
  <si>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</si>
  <si>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</si>
  <si>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</si>
  <si>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</si>
  <si>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</si>
  <si>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</si>
  <si>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</si>
  <si>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</si>
  <si>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</si>
  <si>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</si>
  <si>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</si>
  <si>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</si>
  <si>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</si>
  <si>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</si>
  <si>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</si>
  <si>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</si>
  <si>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</si>
  <si>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</si>
  <si>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</si>
  <si>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</si>
  <si>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</si>
  <si>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</si>
  <si>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</si>
  <si>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</si>
  <si>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</si>
  <si>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</si>
  <si>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</si>
  <si>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</si>
  <si>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</si>
  <si>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</si>
  <si>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</si>
  <si>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</si>
  <si>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</si>
  <si>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</si>
  <si>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</si>
  <si>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</si>
  <si>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</si>
  <si>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</si>
  <si>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</si>
  <si>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</si>
  <si>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</si>
  <si>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</si>
  <si>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</si>
  <si>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</si>
  <si>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</si>
  <si>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</si>
  <si>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</si>
  <si>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</si>
  <si>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</si>
  <si>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</si>
  <si>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</si>
  <si>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</si>
  <si>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</si>
  <si>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</si>
  <si>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</si>
  <si>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</si>
  <si>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</si>
  <si>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</si>
  <si>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</si>
  <si>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</si>
  <si>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</si>
  <si>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</si>
  <si>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</si>
  <si>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</si>
  <si>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</si>
  <si>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</si>
  <si>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</si>
  <si>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</si>
  <si>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</si>
  <si>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</si>
  <si>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</si>
  <si>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</si>
  <si>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</si>
  <si>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</si>
  <si>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</si>
  <si>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</si>
  <si>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</si>
  <si>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</si>
  <si>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</si>
  <si>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</si>
  <si>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</si>
  <si>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</si>
  <si>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</si>
  <si>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</si>
  <si>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</si>
  <si>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</si>
  <si>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</si>
  <si>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</si>
  <si>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</si>
  <si>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</si>
  <si>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</si>
  <si>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</si>
  <si>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</si>
  <si>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</si>
  <si>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</si>
  <si>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</si>
  <si>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</si>
  <si>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</si>
  <si>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</si>
  <si>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</si>
  <si>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</si>
  <si>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</si>
  <si>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</si>
  <si>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</si>
  <si>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</si>
  <si>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</si>
  <si>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</si>
  <si>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</si>
  <si>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</si>
  <si>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</si>
  <si>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</si>
  <si>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</si>
  <si>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</si>
  <si>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</si>
  <si>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</si>
  <si>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</si>
  <si>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</si>
  <si>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</si>
  <si>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</si>
  <si>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</si>
  <si>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</si>
  <si>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</si>
  <si>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</si>
  <si>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</si>
  <si>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</si>
  <si>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</si>
  <si>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</si>
  <si>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</si>
  <si>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</si>
  <si>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</si>
  <si>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</si>
  <si>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</si>
  <si>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</si>
  <si>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</si>
  <si>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</si>
  <si>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</si>
  <si>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</si>
  <si>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</si>
  <si>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</si>
  <si>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</si>
  <si>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</si>
  <si>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</si>
  <si>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</si>
  <si>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</si>
  <si>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</si>
  <si>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</si>
  <si>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</si>
  <si>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</si>
  <si>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</si>
  <si>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</si>
  <si>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</si>
  <si>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</si>
  <si>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</si>
  <si>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</si>
  <si>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</si>
  <si>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</si>
  <si>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</si>
  <si>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</si>
  <si>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</si>
  <si>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</si>
  <si>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</si>
  <si>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</si>
  <si>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</si>
  <si>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</si>
  <si>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</si>
  <si>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</si>
  <si>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</si>
  <si>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</si>
  <si>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</si>
  <si>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</si>
  <si>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</si>
  <si>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</si>
  <si>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</si>
  <si>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</si>
  <si>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</si>
  <si>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</si>
  <si>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</si>
  <si>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</si>
  <si>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</si>
  <si>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</si>
  <si>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</si>
  <si>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</si>
  <si>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</si>
  <si>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</si>
  <si>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</si>
  <si>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</si>
  <si>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</si>
  <si>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</si>
  <si>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</si>
  <si>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</si>
  <si>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</si>
  <si>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</si>
  <si>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</si>
  <si>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</si>
  <si>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</si>
  <si>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</si>
  <si>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</si>
  <si>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</si>
  <si>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</si>
  <si>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</si>
  <si>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</si>
  <si>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</si>
  <si>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</si>
  <si>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</si>
  <si>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</si>
  <si>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</si>
  <si>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</si>
  <si>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</si>
  <si>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</si>
  <si>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</si>
  <si>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</si>
  <si>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</si>
  <si>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</si>
  <si>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</si>
  <si>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</si>
  <si>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</si>
  <si>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</si>
  <si>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</si>
  <si>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</si>
  <si>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</si>
  <si>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</si>
  <si>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</si>
  <si>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</si>
  <si>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</si>
  <si>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</si>
  <si>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</si>
  <si>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</si>
  <si>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</si>
  <si>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</si>
  <si>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</si>
  <si>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</si>
  <si>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</si>
  <si>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</si>
  <si>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</si>
  <si>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</si>
  <si>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</si>
  <si>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</si>
  <si>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</si>
  <si>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</si>
  <si>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</si>
  <si>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</si>
  <si>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</si>
  <si>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</si>
  <si>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</si>
  <si>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</si>
  <si>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</si>
  <si>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</si>
  <si>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</si>
  <si>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</si>
  <si>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</si>
  <si>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</si>
  <si>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</si>
  <si>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</si>
  <si>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</si>
  <si>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</si>
  <si>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</si>
  <si>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</si>
  <si>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</si>
  <si>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</si>
  <si>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</si>
  <si>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</si>
  <si>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</si>
  <si>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</si>
  <si>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</si>
  <si>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</si>
  <si>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</si>
  <si>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</si>
  <si>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</si>
  <si>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</si>
  <si>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</si>
  <si>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</si>
  <si>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</si>
  <si>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</si>
  <si>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</si>
  <si>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</si>
  <si>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</si>
  <si>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</si>
  <si>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</si>
  <si>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</si>
  <si>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</si>
  <si>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</si>
  <si>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</si>
  <si>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</si>
  <si>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</si>
  <si>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</si>
  <si>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</si>
  <si>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</si>
  <si>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</si>
  <si>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</si>
  <si>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</si>
  <si>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</si>
  <si>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</si>
  <si>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</si>
  <si>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</si>
  <si>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</si>
  <si>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</si>
  <si>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</si>
  <si>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</si>
  <si>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</si>
  <si>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</si>
  <si>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</si>
  <si>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</si>
  <si>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</si>
  <si>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</si>
  <si>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</si>
  <si>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</si>
  <si>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</si>
  <si>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</si>
  <si>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</si>
  <si>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</si>
  <si>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</si>
  <si>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</si>
  <si>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</si>
  <si>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</si>
  <si>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</si>
  <si>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</si>
  <si>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</si>
  <si>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</si>
  <si>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</si>
  <si>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</si>
  <si>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</si>
  <si>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</si>
  <si>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</si>
  <si>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</si>
  <si>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</si>
  <si>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</si>
  <si>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</si>
  <si>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</si>
  <si>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</si>
  <si>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</si>
  <si>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</si>
  <si>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</si>
  <si>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</si>
  <si>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</si>
  <si>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</si>
  <si>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</si>
  <si>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</si>
  <si>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</si>
  <si>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</si>
  <si>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</si>
  <si>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</si>
  <si>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</si>
  <si>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</si>
  <si>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</si>
  <si>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</si>
  <si>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</si>
  <si>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</si>
  <si>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</si>
  <si>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</si>
  <si>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</si>
  <si>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</si>
  <si>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</si>
  <si>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</si>
  <si>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</si>
  <si>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</si>
  <si>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</si>
  <si>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</si>
  <si>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</si>
  <si>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</si>
  <si>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</si>
  <si>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</si>
  <si>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</si>
  <si>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</si>
  <si>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</si>
  <si>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</si>
  <si>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</si>
  <si>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</si>
  <si>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</si>
  <si>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</si>
  <si>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</si>
  <si>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</si>
  <si>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</si>
  <si>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</si>
  <si>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</si>
  <si>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</si>
  <si>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</si>
  <si>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</si>
  <si>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</si>
  <si>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</si>
  <si>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</si>
  <si>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</si>
  <si>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</si>
  <si>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</si>
  <si>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</si>
  <si>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</si>
  <si>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</si>
  <si>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</si>
  <si>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</si>
  <si>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</si>
  <si>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</si>
  <si>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</si>
  <si>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</si>
  <si>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</si>
  <si>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</si>
  <si>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</si>
  <si>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</si>
  <si>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</si>
  <si>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</si>
  <si>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</si>
  <si>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</si>
  <si>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</si>
  <si>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</si>
  <si>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</si>
  <si>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</si>
  <si>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</si>
  <si>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</si>
  <si>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</si>
  <si>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</si>
  <si>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</si>
  <si>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</si>
  <si>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</si>
  <si>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</si>
  <si>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</si>
  <si>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</si>
  <si>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</si>
  <si>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</si>
  <si>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</si>
  <si>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</si>
  <si>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</si>
  <si>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</si>
  <si>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</si>
  <si>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</si>
  <si>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</si>
  <si>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</si>
  <si>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</si>
  <si>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</si>
  <si>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</si>
  <si>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</si>
  <si>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</si>
  <si>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</si>
  <si>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</si>
  <si>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</si>
  <si>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</si>
  <si>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</si>
  <si>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</si>
  <si>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</si>
  <si>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</si>
  <si>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</si>
  <si>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</si>
  <si>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</si>
  <si>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</si>
  <si>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</si>
  <si>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</si>
  <si>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</si>
  <si>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</si>
  <si>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</si>
  <si>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</si>
  <si>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</si>
  <si>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</si>
  <si>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</si>
  <si>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</si>
  <si>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</si>
  <si>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</si>
  <si>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</si>
  <si>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</si>
  <si>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</si>
  <si>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</si>
  <si>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</si>
  <si>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</si>
  <si>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</si>
  <si>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</si>
  <si>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</si>
  <si>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</si>
  <si>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</si>
  <si>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</si>
  <si>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</si>
  <si>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</si>
  <si>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</si>
  <si>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</si>
  <si>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</si>
  <si>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</si>
  <si>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</si>
  <si>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</si>
  <si>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</si>
  <si>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</si>
  <si>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</si>
  <si>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</si>
  <si>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</si>
  <si>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</si>
  <si>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</si>
  <si>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</si>
  <si>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</si>
  <si>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</si>
  <si>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</si>
  <si>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</si>
  <si>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</si>
  <si>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</si>
  <si>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</si>
  <si>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</si>
  <si>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</si>
  <si>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</si>
  <si>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</si>
  <si>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</si>
  <si>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</si>
  <si>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</si>
  <si>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</si>
  <si>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</si>
  <si>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</si>
  <si>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</si>
  <si>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</si>
  <si>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</si>
  <si>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</si>
  <si>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</si>
  <si>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</si>
  <si>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</si>
  <si>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</si>
  <si>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</si>
  <si>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</si>
  <si>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</si>
  <si>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</si>
  <si>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</si>
  <si>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</si>
  <si>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</si>
  <si>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</si>
  <si>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</si>
  <si>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</si>
  <si>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</si>
  <si>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</si>
  <si>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</si>
  <si>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</si>
  <si>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</si>
  <si>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</si>
  <si>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</si>
  <si>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</si>
  <si>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</si>
  <si>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</si>
  <si>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</si>
  <si>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</si>
  <si>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</si>
  <si>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</si>
  <si>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</si>
  <si>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</si>
  <si>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</si>
  <si>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</si>
  <si>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</si>
  <si>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</si>
  <si>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</si>
  <si>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</si>
  <si>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</si>
  <si>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</si>
  <si>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</si>
  <si>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</si>
  <si>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</si>
  <si>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</si>
  <si>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</si>
  <si>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</si>
  <si>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</si>
  <si>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</si>
  <si>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</si>
  <si>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</si>
  <si>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</si>
  <si>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</si>
  <si>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</si>
  <si>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</si>
  <si>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</si>
  <si>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</si>
  <si>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</si>
  <si>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</si>
  <si>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</si>
  <si>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</si>
  <si>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</si>
  <si>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</si>
  <si>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</si>
  <si>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</si>
  <si>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</si>
  <si>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</si>
  <si>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</si>
  <si>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</si>
  <si>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</si>
  <si>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</si>
  <si>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</si>
  <si>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</si>
  <si>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</si>
  <si>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</si>
  <si>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</si>
  <si>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</si>
  <si>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</si>
  <si>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</si>
  <si>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</si>
  <si>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</si>
  <si>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</si>
  <si>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</si>
  <si>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</si>
  <si>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</si>
  <si>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</si>
  <si>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</si>
  <si>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</si>
  <si>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</si>
  <si>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</si>
  <si>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</si>
  <si>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</si>
  <si>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</si>
  <si>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</si>
  <si>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</si>
  <si>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</si>
  <si>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</si>
  <si>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</si>
  <si>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</si>
  <si>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</si>
  <si>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</si>
  <si>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</si>
  <si>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</si>
  <si>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</si>
  <si>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</si>
  <si>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</si>
  <si>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</si>
  <si>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</si>
  <si>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</si>
  <si>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</si>
  <si>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</si>
  <si>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</si>
  <si>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</si>
  <si>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</si>
  <si>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</si>
  <si>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</si>
  <si>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</si>
  <si>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</si>
  <si>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</si>
  <si>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</si>
  <si>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</si>
  <si>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</si>
  <si>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</si>
  <si>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</si>
  <si>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</si>
  <si>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</si>
  <si>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</si>
  <si>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</si>
  <si>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</si>
  <si>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</si>
  <si>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</si>
  <si>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</si>
  <si>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</si>
  <si>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</si>
  <si>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</si>
  <si>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</si>
  <si>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</si>
  <si>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</si>
  <si>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</si>
  <si>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</si>
  <si>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</si>
  <si>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</si>
  <si>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</si>
  <si>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</si>
  <si>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</si>
  <si>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</si>
  <si>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</si>
  <si>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</si>
  <si>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</si>
  <si>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</si>
  <si>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</si>
  <si>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</si>
  <si>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</si>
  <si>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</si>
  <si>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</si>
  <si>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</si>
  <si>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</si>
  <si>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</si>
  <si>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</si>
  <si>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</si>
  <si>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</si>
  <si>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</si>
  <si>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</si>
  <si>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</si>
  <si>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</si>
  <si>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</si>
  <si>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</si>
  <si>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</si>
  <si>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</si>
  <si>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</si>
  <si>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</si>
  <si>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</si>
  <si>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</si>
  <si>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</si>
  <si>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</si>
  <si>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</si>
  <si>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</si>
  <si>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</si>
  <si>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</si>
  <si>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</si>
  <si>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</si>
  <si>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</si>
  <si>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</si>
  <si>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</si>
  <si>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</si>
  <si>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</si>
  <si>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</si>
  <si>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</si>
  <si>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</si>
  <si>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</si>
  <si>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</si>
  <si>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</si>
  <si>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</si>
  <si>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</si>
  <si>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</si>
  <si>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</si>
  <si>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</si>
  <si>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</si>
  <si>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</si>
  <si>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</si>
  <si>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</si>
  <si>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</si>
  <si>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</si>
  <si>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</si>
  <si>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</si>
  <si>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</si>
  <si>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</si>
  <si>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</si>
  <si>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</si>
  <si>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</si>
  <si>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</si>
  <si>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</si>
  <si>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</si>
  <si>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</si>
  <si>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</si>
  <si>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</si>
  <si>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</si>
  <si>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</si>
  <si>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</si>
  <si>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</si>
  <si>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</si>
  <si>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</si>
  <si>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</si>
  <si>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</si>
  <si>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</si>
  <si>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</si>
  <si>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</si>
  <si>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</si>
  <si>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</si>
  <si>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</si>
  <si>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</si>
  <si>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</si>
  <si>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</si>
  <si>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</si>
  <si>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</si>
  <si>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</si>
  <si>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</si>
  <si>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</si>
  <si>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</si>
  <si>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</si>
  <si>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</si>
  <si>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</si>
  <si>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</si>
  <si>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</si>
  <si>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</si>
  <si>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</si>
  <si>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</si>
  <si>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</si>
  <si>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</si>
  <si>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</si>
  <si>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</si>
  <si>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</si>
  <si>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</si>
  <si>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</si>
  <si>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</si>
  <si>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</si>
  <si>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</si>
  <si>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</si>
  <si>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</si>
  <si>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</si>
  <si>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</si>
  <si>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</si>
  <si>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</si>
  <si>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</si>
  <si>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</si>
  <si>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</si>
  <si>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</si>
  <si>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</si>
  <si>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</si>
  <si>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</si>
  <si>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</si>
  <si>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</si>
  <si>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</si>
  <si>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</si>
  <si>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</si>
  <si>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</si>
  <si>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</si>
  <si>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</si>
  <si>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</si>
  <si>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</si>
  <si>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</si>
  <si>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</si>
  <si>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</si>
  <si>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</si>
  <si>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</si>
  <si>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</si>
  <si>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</si>
  <si>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</si>
  <si>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</si>
  <si>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</si>
  <si>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</si>
  <si>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</si>
  <si>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</si>
  <si>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</si>
  <si>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</si>
  <si>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</si>
  <si>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</si>
  <si>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</si>
  <si>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</si>
  <si>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</si>
  <si>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</si>
  <si>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</si>
  <si>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</si>
  <si>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</si>
  <si>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</si>
  <si>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</si>
  <si>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</si>
  <si>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</si>
  <si>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</si>
  <si>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</si>
  <si>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</si>
  <si>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</si>
  <si>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</si>
  <si>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</si>
  <si>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</si>
  <si>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</si>
  <si>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</si>
  <si>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</si>
  <si>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</si>
  <si>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</si>
  <si>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</si>
  <si>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</si>
  <si>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</si>
  <si>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</si>
  <si>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</si>
  <si>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</si>
  <si>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</si>
  <si>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</si>
  <si>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</si>
  <si>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</si>
  <si>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</si>
  <si>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</si>
  <si>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</si>
  <si>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</si>
  <si>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</si>
  <si>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</si>
  <si>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</si>
  <si>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</si>
  <si>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</si>
  <si>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</si>
  <si>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</si>
  <si>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</si>
  <si>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</si>
  <si>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</si>
  <si>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</si>
  <si>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</si>
  <si>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</si>
  <si>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</si>
  <si>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</si>
  <si>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</si>
  <si>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</si>
  <si>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</si>
  <si>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</si>
  <si>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</si>
  <si>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</si>
  <si>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</si>
  <si>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</si>
  <si>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</si>
  <si>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</si>
  <si>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</si>
  <si>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</si>
  <si>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</si>
  <si>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</si>
  <si>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</si>
  <si>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</si>
  <si>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</si>
  <si>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</si>
  <si>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</si>
  <si>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</si>
  <si>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</si>
  <si>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</si>
  <si>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</si>
  <si>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</si>
  <si>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</si>
  <si>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</si>
  <si>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</si>
  <si>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</si>
  <si>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</si>
  <si>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</si>
  <si>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</si>
  <si>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</si>
  <si>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</si>
  <si>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</si>
  <si>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</si>
  <si>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</si>
  <si>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</si>
  <si>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</si>
  <si>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</si>
  <si>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</si>
  <si>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</si>
  <si>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</si>
  <si>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</si>
  <si>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</si>
  <si>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</si>
  <si>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</si>
  <si>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</si>
  <si>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</si>
  <si>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</si>
  <si>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</si>
  <si>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</si>
  <si>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</si>
  <si>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</si>
  <si>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</si>
  <si>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</si>
  <si>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</si>
  <si>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</si>
  <si>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</si>
  <si>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</si>
  <si>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</si>
  <si>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</si>
  <si>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</si>
  <si>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</si>
  <si>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</si>
  <si>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</si>
  <si>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</si>
  <si>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</si>
  <si>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</si>
  <si>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</si>
  <si>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</si>
  <si>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</si>
  <si>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</si>
  <si>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</si>
  <si>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</si>
  <si>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</si>
  <si>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</si>
  <si>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</si>
  <si>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</si>
  <si>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</si>
  <si>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</si>
  <si>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</si>
  <si>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</si>
  <si>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</si>
  <si>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</si>
  <si>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</si>
  <si>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</si>
  <si>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</si>
  <si>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</si>
  <si>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</si>
  <si>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</si>
  <si>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</si>
  <si>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</si>
  <si>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</si>
  <si>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</si>
  <si>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</si>
  <si>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</si>
  <si>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</si>
  <si>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</si>
  <si>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</si>
  <si>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</si>
  <si>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</si>
  <si>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</si>
  <si>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</si>
  <si>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</si>
  <si>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</si>
  <si>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</si>
  <si>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</si>
  <si>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</si>
  <si>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</si>
  <si>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</si>
  <si>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</si>
  <si>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</si>
  <si>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</si>
  <si>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</si>
  <si>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</si>
  <si>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</si>
  <si>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</si>
  <si>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</si>
  <si>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</si>
  <si>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</si>
  <si>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</si>
  <si>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</si>
  <si>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</si>
  <si>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</si>
  <si>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</si>
  <si>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</si>
  <si>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</si>
  <si>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</si>
  <si>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</si>
  <si>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</si>
  <si>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</si>
  <si>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</si>
  <si>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</si>
  <si>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</si>
  <si>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</si>
  <si>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</si>
  <si>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</si>
  <si>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</si>
  <si>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</si>
  <si>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</si>
  <si>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</si>
  <si>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</si>
  <si>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</si>
  <si>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</si>
  <si>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</si>
  <si>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</si>
  <si>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</si>
  <si>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</si>
  <si>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</si>
  <si>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</si>
  <si>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</si>
  <si>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</si>
  <si>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</si>
  <si>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</si>
  <si>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</si>
  <si>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</si>
  <si>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</si>
  <si>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</si>
  <si>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</si>
  <si>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</si>
  <si>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</si>
  <si>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</si>
  <si>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</si>
  <si>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</si>
  <si>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</si>
  <si>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</si>
  <si>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</si>
  <si>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</si>
  <si>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</si>
  <si>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</si>
  <si>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</si>
  <si>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</si>
  <si>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</si>
  <si>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</si>
  <si>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</si>
  <si>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</si>
  <si>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</si>
  <si>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</si>
  <si>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</si>
  <si>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</si>
  <si>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</si>
  <si>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</si>
  <si>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</si>
  <si>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</si>
  <si>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</si>
  <si>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</si>
  <si>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</si>
  <si>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</si>
  <si>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</si>
  <si>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</si>
  <si>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</si>
  <si>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</si>
  <si>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</si>
  <si>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</si>
  <si>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</si>
  <si>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</si>
  <si>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</si>
  <si>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</si>
  <si>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</si>
  <si>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</si>
  <si>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</si>
  <si>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</si>
  <si>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</si>
  <si>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</si>
  <si>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</si>
  <si>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</si>
  <si>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</si>
  <si>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</si>
  <si>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</si>
  <si>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</si>
  <si>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</si>
  <si>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</si>
  <si>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</si>
  <si>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</si>
  <si>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</si>
  <si>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</si>
  <si>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</si>
  <si>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</si>
  <si>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</si>
  <si>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</si>
  <si>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</si>
  <si>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</si>
  <si>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</si>
  <si>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</si>
  <si>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</si>
  <si>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</si>
  <si>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</si>
  <si>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</si>
  <si>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</si>
  <si>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</si>
  <si>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</si>
  <si>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</si>
  <si>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</si>
  <si>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</si>
  <si>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</si>
  <si>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</si>
  <si>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</si>
  <si>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</si>
  <si>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</si>
  <si>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</si>
  <si>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</si>
  <si>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</si>
  <si>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</si>
  <si>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</si>
  <si>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</si>
  <si>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</si>
  <si>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</si>
  <si>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</si>
  <si>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</si>
  <si>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</si>
  <si>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</si>
  <si>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</si>
  <si>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</si>
  <si>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</si>
  <si>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</si>
  <si>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</si>
  <si>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</si>
  <si>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</si>
  <si>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</si>
  <si>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</si>
  <si>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</si>
  <si>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</si>
  <si>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</si>
  <si>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</si>
  <si>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</si>
  <si>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</si>
  <si>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</si>
  <si>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</si>
  <si>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</si>
  <si>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</si>
  <si>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</si>
  <si>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</si>
  <si>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</si>
  <si>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</si>
  <si>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</si>
  <si>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</si>
  <si>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</si>
  <si>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</si>
  <si>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</si>
  <si>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</si>
  <si>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</si>
  <si>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</si>
  <si>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</si>
  <si>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</si>
  <si>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</si>
  <si>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</si>
  <si>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</si>
  <si>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</si>
  <si>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</si>
  <si>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</si>
  <si>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</si>
  <si>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</si>
  <si>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</si>
  <si>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</si>
  <si>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</si>
  <si>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</si>
  <si>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</si>
  <si>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</si>
  <si>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</si>
  <si>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</si>
  <si>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</si>
  <si>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</si>
  <si>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</si>
  <si>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</si>
  <si>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</si>
  <si>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</si>
  <si>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</si>
  <si>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</si>
  <si>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</si>
  <si>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</si>
  <si>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</si>
  <si>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</si>
  <si>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</si>
  <si>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</si>
  <si>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</si>
  <si>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</si>
  <si>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</si>
  <si>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</si>
  <si>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</si>
  <si>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</si>
  <si>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</si>
  <si>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</si>
  <si>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</si>
  <si>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</si>
  <si>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</si>
  <si>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</si>
  <si>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</si>
  <si>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</si>
  <si>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</si>
  <si>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</si>
  <si>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</si>
  <si>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</si>
  <si>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</si>
  <si>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</si>
  <si>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</si>
  <si>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</si>
  <si>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</si>
  <si>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</si>
  <si>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</si>
  <si>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</si>
  <si>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</si>
  <si>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</si>
  <si>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</si>
  <si>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</si>
  <si>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</si>
  <si>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</si>
  <si>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</si>
  <si>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</si>
  <si>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</si>
  <si>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</si>
  <si>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</si>
  <si>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</si>
  <si>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</si>
  <si>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</si>
  <si>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</si>
  <si>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</si>
  <si>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</si>
  <si>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</si>
  <si>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</si>
  <si>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</si>
  <si>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</si>
  <si>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</si>
  <si>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</si>
  <si>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</si>
  <si>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</si>
  <si>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</si>
  <si>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</si>
  <si>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</si>
  <si>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</si>
  <si>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</si>
  <si>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</si>
  <si>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</si>
  <si>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</si>
  <si>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</si>
  <si>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</si>
  <si>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</si>
  <si>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</si>
  <si>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</si>
  <si>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</si>
  <si>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</si>
  <si>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</si>
  <si>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</si>
  <si>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</si>
  <si>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</si>
  <si>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</si>
  <si>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</si>
  <si>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</si>
  <si>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</si>
  <si>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</si>
  <si>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</si>
  <si>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</si>
  <si>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</si>
  <si>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</si>
  <si>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</si>
  <si>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</si>
  <si>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</si>
  <si>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</si>
  <si>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</si>
  <si>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</si>
  <si>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</si>
  <si>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</si>
  <si>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</si>
  <si>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</si>
  <si>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</si>
  <si>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</si>
  <si>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</si>
  <si>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</si>
  <si>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</si>
  <si>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</si>
  <si>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</si>
  <si>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</si>
  <si>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</si>
  <si>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</si>
  <si>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</si>
  <si>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</si>
  <si>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</si>
  <si>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</si>
  <si>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</si>
  <si>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</si>
  <si>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</si>
  <si>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</si>
  <si>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</si>
  <si>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</si>
  <si>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</si>
  <si>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</si>
  <si>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</si>
  <si>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</si>
  <si>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</si>
  <si>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</si>
  <si>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</si>
  <si>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</si>
  <si>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</si>
  <si>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</si>
  <si>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</si>
  <si>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</si>
  <si>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</si>
  <si>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</si>
  <si>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</si>
  <si>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</si>
  <si>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</si>
  <si>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</si>
  <si>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</si>
  <si>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</si>
  <si>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</si>
  <si>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</si>
  <si>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</si>
  <si>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</si>
  <si>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</si>
  <si>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</si>
  <si>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</si>
  <si>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</si>
  <si>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</si>
  <si>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</si>
  <si>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</si>
  <si>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</si>
  <si>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</si>
  <si>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</si>
  <si>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</si>
  <si>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</si>
  <si>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</si>
  <si>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</si>
  <si>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</si>
  <si>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</si>
  <si>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</si>
  <si>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</si>
  <si>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</si>
  <si>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</si>
  <si>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</si>
  <si>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</si>
  <si>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</si>
  <si>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</si>
  <si>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</si>
  <si>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</si>
  <si>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</si>
  <si>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</si>
  <si>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</si>
  <si>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</si>
  <si>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</si>
  <si>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</si>
  <si>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</si>
  <si>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</si>
  <si>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</si>
  <si>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</si>
  <si>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</si>
  <si>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</si>
  <si>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</si>
  <si>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</si>
  <si>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</si>
  <si>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</si>
  <si>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</si>
  <si>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</si>
  <si>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</si>
  <si>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</si>
  <si>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</si>
  <si>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</si>
  <si>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</si>
  <si>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</si>
  <si>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</si>
  <si>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</si>
  <si>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</si>
  <si>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</si>
  <si>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</si>
  <si>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</si>
  <si>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</si>
  <si>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</si>
  <si>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</si>
  <si>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</si>
  <si>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</si>
  <si>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</si>
  <si>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</si>
  <si>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</si>
  <si>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</si>
  <si>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</si>
  <si>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</si>
  <si>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</si>
  <si>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</si>
  <si>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</si>
  <si>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</si>
  <si>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</si>
  <si>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</si>
  <si>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</si>
  <si>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</si>
  <si>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</si>
  <si>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</si>
  <si>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</si>
  <si>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</si>
  <si>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</si>
  <si>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</si>
  <si>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</si>
  <si>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</si>
  <si>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</si>
  <si>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</si>
  <si>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</si>
  <si>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</si>
  <si>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</si>
  <si>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</si>
  <si>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</si>
  <si>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</si>
  <si>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</si>
  <si>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</si>
  <si>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</si>
  <si>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</si>
  <si>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</si>
  <si>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</si>
  <si>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</si>
  <si>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</si>
  <si>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</si>
  <si>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</si>
  <si>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</si>
  <si>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</si>
  <si>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</si>
  <si>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</si>
  <si>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</si>
  <si>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</si>
  <si>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</si>
  <si>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</si>
  <si>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</si>
  <si>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</si>
  <si>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</si>
  <si>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</si>
  <si>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</si>
  <si>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</si>
  <si>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</si>
  <si>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</si>
  <si>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</si>
  <si>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</si>
  <si>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</si>
  <si>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</si>
  <si>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</si>
  <si>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</si>
  <si>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</si>
  <si>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</si>
  <si>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</si>
  <si>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</si>
  <si>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</si>
  <si>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</si>
  <si>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</si>
  <si>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</si>
  <si>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</si>
  <si>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</si>
  <si>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</si>
  <si>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</si>
  <si>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</si>
  <si>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</si>
  <si>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</si>
  <si>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</si>
  <si>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</si>
  <si>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</si>
  <si>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</si>
  <si>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</si>
  <si>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</si>
  <si>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</si>
  <si>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</si>
  <si>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</si>
  <si>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</si>
  <si>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</si>
  <si>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</si>
  <si>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</si>
  <si>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</si>
  <si>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</si>
  <si>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</si>
  <si>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</si>
  <si>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</si>
  <si>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</si>
  <si>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</si>
  <si>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</si>
  <si>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</si>
  <si>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</si>
  <si>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</si>
  <si>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</si>
  <si>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</si>
  <si>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</si>
  <si>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</si>
  <si>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</si>
  <si>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</si>
  <si>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</si>
  <si>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</si>
  <si>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</si>
  <si>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</si>
  <si>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</si>
  <si>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</si>
  <si>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</si>
  <si>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</si>
  <si>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</si>
  <si>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</si>
  <si>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</si>
  <si>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</si>
  <si>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</si>
  <si>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</si>
  <si>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</si>
  <si>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</si>
  <si>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</si>
  <si>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</si>
  <si>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</si>
  <si>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</si>
  <si>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</si>
  <si>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</si>
  <si>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</si>
  <si>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</si>
  <si>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</si>
  <si>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</si>
  <si>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</si>
  <si>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</si>
  <si>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</si>
  <si>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</si>
  <si>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</si>
  <si>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</si>
  <si>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</si>
  <si>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</si>
  <si>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</si>
  <si>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</si>
  <si>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</si>
  <si>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</si>
  <si>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</si>
  <si>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</si>
  <si>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</si>
  <si>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</si>
  <si>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</si>
  <si>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</si>
  <si>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</si>
  <si>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</si>
  <si>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</si>
  <si>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</si>
  <si>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</si>
  <si>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</si>
  <si>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</si>
  <si>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</si>
  <si>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</si>
  <si>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</si>
  <si>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</si>
  <si>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</si>
  <si>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</si>
  <si>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</si>
  <si>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</si>
  <si>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</si>
  <si>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</si>
  <si>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</si>
  <si>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</si>
  <si>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</si>
  <si>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</si>
  <si>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</si>
  <si>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</si>
  <si>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</si>
  <si>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</si>
  <si>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</si>
  <si>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</si>
  <si>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</si>
  <si>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</si>
  <si>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</si>
  <si>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</si>
  <si>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</si>
  <si>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</si>
  <si>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</si>
  <si>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</si>
  <si>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</si>
  <si>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</si>
  <si>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</si>
  <si>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</si>
  <si>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</si>
  <si>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</si>
  <si>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</si>
  <si>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</si>
  <si>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</si>
  <si>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</si>
  <si>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</si>
  <si>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</si>
  <si>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</si>
  <si>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</si>
  <si>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</si>
  <si>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</si>
  <si>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</si>
  <si>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</si>
  <si>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</si>
  <si>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</si>
  <si>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</si>
  <si>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</si>
  <si>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</si>
  <si>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</si>
  <si>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</si>
  <si>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</si>
  <si>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</si>
  <si>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</si>
  <si>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</si>
  <si>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</si>
  <si>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</si>
  <si>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</si>
  <si>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</si>
  <si>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</si>
  <si>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</si>
  <si>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</si>
  <si>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</si>
  <si>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</si>
  <si>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</si>
  <si>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</si>
  <si>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</si>
  <si>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</si>
  <si>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</si>
  <si>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</si>
  <si>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</si>
  <si>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</si>
  <si>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</si>
  <si>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</si>
  <si>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</si>
  <si>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</si>
  <si>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</si>
  <si>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</si>
  <si>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</si>
  <si>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</si>
  <si>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</si>
  <si>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</si>
  <si>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</si>
  <si>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</si>
  <si>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</si>
  <si>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</si>
  <si>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</si>
  <si>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</si>
  <si>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</si>
  <si>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</si>
  <si>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</si>
  <si>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</si>
  <si>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</si>
  <si>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</si>
  <si>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</si>
  <si>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</si>
  <si>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</si>
  <si>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</si>
  <si>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</si>
  <si>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</si>
  <si>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</si>
  <si>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</si>
  <si>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</si>
  <si>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</si>
  <si>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</si>
  <si>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</si>
  <si>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</si>
  <si>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</si>
  <si>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</si>
  <si>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</si>
  <si>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</si>
  <si>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</si>
  <si>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</si>
  <si>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</si>
  <si>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</si>
  <si>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</si>
  <si>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</si>
  <si>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</si>
  <si>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</si>
  <si>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</si>
  <si>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</si>
  <si>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</si>
  <si>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</si>
  <si>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</si>
  <si>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</si>
  <si>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</si>
  <si>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</si>
  <si>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</si>
  <si>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</si>
  <si>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</si>
  <si>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</si>
  <si>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</si>
  <si>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</si>
  <si>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</si>
  <si>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</si>
  <si>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</si>
  <si>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</si>
  <si>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</si>
  <si>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</si>
  <si>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</si>
  <si>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</si>
  <si>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</si>
  <si>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</si>
  <si>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</si>
  <si>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</si>
  <si>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</si>
  <si>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</si>
  <si>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</si>
  <si>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</si>
  <si>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</si>
  <si>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</si>
  <si>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</si>
  <si>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</si>
  <si>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</si>
  <si>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</si>
  <si>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</si>
  <si>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</si>
  <si>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</si>
  <si>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</si>
  <si>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</si>
  <si>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</si>
  <si>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</si>
  <si>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</si>
  <si>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</si>
  <si>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</si>
  <si>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</si>
  <si>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</si>
  <si>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</si>
  <si>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</si>
  <si>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</si>
  <si>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</si>
  <si>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</si>
  <si>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</si>
  <si>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</si>
  <si>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</si>
  <si>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</si>
  <si>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</si>
  <si>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</si>
  <si>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</si>
  <si>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</si>
  <si>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</si>
  <si>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</si>
  <si>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</si>
  <si>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</si>
  <si>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</si>
  <si>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</si>
  <si>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</si>
  <si>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</si>
  <si>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</si>
  <si>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</si>
  <si>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</si>
  <si>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</si>
  <si>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</si>
  <si>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</si>
  <si>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</si>
  <si>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</si>
  <si>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</si>
  <si>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</si>
  <si>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</si>
  <si>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</si>
  <si>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</si>
  <si>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</si>
  <si>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</si>
  <si>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</si>
  <si>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</si>
  <si>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</si>
  <si>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</si>
  <si>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</si>
  <si>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</si>
  <si>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</si>
  <si>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</si>
  <si>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</si>
  <si>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</si>
  <si>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</si>
  <si>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</si>
  <si>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</si>
  <si>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</si>
  <si>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</si>
  <si>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</si>
  <si>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</si>
  <si>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</si>
  <si>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</si>
  <si>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</si>
  <si>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</si>
  <si>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</si>
  <si>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</si>
  <si>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</si>
  <si>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</si>
  <si>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</si>
  <si>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</si>
  <si>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</si>
  <si>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</si>
  <si>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</si>
  <si>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</si>
  <si>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</si>
  <si>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</si>
  <si>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</si>
  <si>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</si>
  <si>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</si>
  <si>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</si>
  <si>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</si>
  <si>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</si>
  <si>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</si>
  <si>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</si>
  <si>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</si>
  <si>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</si>
  <si>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</si>
  <si>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</si>
  <si>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</si>
  <si>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</si>
  <si>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</si>
  <si>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</si>
  <si>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</si>
  <si>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</si>
  <si>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</si>
  <si>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</si>
  <si>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</si>
  <si>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</si>
  <si>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</si>
  <si>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</si>
  <si>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</si>
  <si>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</si>
  <si>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</si>
  <si>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</si>
  <si>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</si>
  <si>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</si>
  <si>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</si>
  <si>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</si>
  <si>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</si>
  <si>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</si>
  <si>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</si>
  <si>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</si>
  <si>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</si>
  <si>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</si>
  <si>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</si>
  <si>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</si>
  <si>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</si>
  <si>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</si>
  <si>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</si>
  <si>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</si>
  <si>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</si>
  <si>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</si>
  <si>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</si>
  <si>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</si>
  <si>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</si>
  <si>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</si>
  <si>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</si>
  <si>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</si>
  <si>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</si>
  <si>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</si>
  <si>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</si>
  <si>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</si>
  <si>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</si>
  <si>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</si>
  <si>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</si>
  <si>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</si>
  <si>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</si>
  <si>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</si>
  <si>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</si>
  <si>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</si>
  <si>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</si>
  <si>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</si>
  <si>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</si>
  <si>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</si>
  <si>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</si>
  <si>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</si>
  <si>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</si>
  <si>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</si>
  <si>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</si>
  <si>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</si>
  <si>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</si>
  <si>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</si>
  <si>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</si>
  <si>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</si>
  <si>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</si>
  <si>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</si>
  <si>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</si>
  <si>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</si>
  <si>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</si>
  <si>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</si>
  <si>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</si>
  <si>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</si>
  <si>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</si>
  <si>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</si>
  <si>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</si>
  <si>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</si>
  <si>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</si>
  <si>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</si>
  <si>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</si>
  <si>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</si>
  <si>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</si>
  <si>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</si>
  <si>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</si>
  <si>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</si>
  <si>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</si>
  <si>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</si>
  <si>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</si>
  <si>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</si>
  <si>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</si>
  <si>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</si>
  <si>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</si>
  <si>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</si>
  <si>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</si>
  <si>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</si>
  <si>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</si>
  <si>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</si>
  <si>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</si>
  <si>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</si>
  <si>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</si>
  <si>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</si>
  <si>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</si>
  <si>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</si>
  <si>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</si>
  <si>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</si>
  <si>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</si>
  <si>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</si>
  <si>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</si>
  <si>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</si>
  <si>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</si>
  <si>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</si>
  <si>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</si>
  <si>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</si>
  <si>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</si>
  <si>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</si>
  <si>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</si>
  <si>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</si>
  <si>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</si>
  <si>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</si>
  <si>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</si>
  <si>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</si>
  <si>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</si>
  <si>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</si>
  <si>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</si>
  <si>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</si>
  <si>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</si>
  <si>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</si>
  <si>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</si>
  <si>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</si>
  <si>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</si>
  <si>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</si>
  <si>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</si>
  <si>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</si>
  <si>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</si>
  <si>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</si>
  <si>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</si>
  <si>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</si>
  <si>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</si>
  <si>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</si>
  <si>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</si>
  <si>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</si>
  <si>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</si>
  <si>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</si>
  <si>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</si>
  <si>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</si>
  <si>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</si>
  <si>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</si>
  <si>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</si>
  <si>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</si>
  <si>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</si>
  <si>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</si>
  <si>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</si>
  <si>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</si>
  <si>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</si>
  <si>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</si>
  <si>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</si>
  <si>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</si>
  <si>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</si>
  <si>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</si>
  <si>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</si>
  <si>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</si>
  <si>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</si>
  <si>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</si>
  <si>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</si>
  <si>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</si>
  <si>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</si>
  <si>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</si>
  <si>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</si>
  <si>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</si>
  <si>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</si>
  <si>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</si>
  <si>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</si>
  <si>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</si>
  <si>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</si>
  <si>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</si>
  <si>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</si>
  <si>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</si>
  <si>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</si>
  <si>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</si>
  <si>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</si>
  <si>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</si>
  <si>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</si>
  <si>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</si>
  <si>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</si>
  <si>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</si>
  <si>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</si>
  <si>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</si>
  <si>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</si>
  <si>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</si>
  <si>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</si>
  <si>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</si>
  <si>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</si>
  <si>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</si>
  <si>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</si>
  <si>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</si>
  <si>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</si>
  <si>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</si>
  <si>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</si>
  <si>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</si>
  <si>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</si>
  <si>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</si>
  <si>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</si>
  <si>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</si>
  <si>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</si>
  <si>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</si>
  <si>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</si>
  <si>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</si>
  <si>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</si>
  <si>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</si>
  <si>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</si>
  <si>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</si>
  <si>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</si>
  <si>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</si>
  <si>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</si>
  <si>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</si>
  <si>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</si>
  <si>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</si>
  <si>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</si>
  <si>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</si>
  <si>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</si>
  <si>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</si>
  <si>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</si>
  <si>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</si>
  <si>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</si>
  <si>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</si>
  <si>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</si>
  <si>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</si>
  <si>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</si>
  <si>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</si>
  <si>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</si>
  <si>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</si>
  <si>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</si>
  <si>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</si>
  <si>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</si>
  <si>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</si>
  <si>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</si>
  <si>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</si>
  <si>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</si>
  <si>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</si>
  <si>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</si>
  <si>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</si>
  <si>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</si>
  <si>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</si>
  <si>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</si>
  <si>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</si>
  <si>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</si>
  <si>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</si>
  <si>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</si>
  <si>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</si>
  <si>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</si>
  <si>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</si>
  <si>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</si>
  <si>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</si>
  <si>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</si>
  <si>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</si>
  <si>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</si>
  <si>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</si>
  <si>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</si>
  <si>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</si>
  <si>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</si>
  <si>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</si>
  <si>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</si>
  <si>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</si>
  <si>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</si>
  <si>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</si>
  <si>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</si>
  <si>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</si>
  <si>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</si>
  <si>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</si>
  <si>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</si>
  <si>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</si>
  <si>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</si>
  <si>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</si>
  <si>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</si>
  <si>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</si>
  <si>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</si>
  <si>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</si>
  <si>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</si>
  <si>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</si>
  <si>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</si>
  <si>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</si>
  <si>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</si>
  <si>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</si>
  <si>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</si>
  <si>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</si>
  <si>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</si>
  <si>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</si>
  <si>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</si>
  <si>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</si>
  <si>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</si>
  <si>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</si>
  <si>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</si>
  <si>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</si>
  <si>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</si>
  <si>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</si>
  <si>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</si>
  <si>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</si>
  <si>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</si>
  <si>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</si>
  <si>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</si>
  <si>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</si>
  <si>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</si>
  <si>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</si>
  <si>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</si>
  <si>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</si>
  <si>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</si>
  <si>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</si>
  <si>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</si>
  <si>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</si>
  <si>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</si>
  <si>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</si>
  <si>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</si>
  <si>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</si>
  <si>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</si>
  <si>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</si>
  <si>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</si>
  <si>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</si>
  <si>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</si>
  <si>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</si>
  <si>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</si>
  <si>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</si>
  <si>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</si>
  <si>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</si>
  <si>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</si>
  <si>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</si>
  <si>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</si>
  <si>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</si>
  <si>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</si>
  <si>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</si>
  <si>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</si>
  <si>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</si>
  <si>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</si>
  <si>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</si>
  <si>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</si>
  <si>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</si>
  <si>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</si>
  <si>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</si>
  <si>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</si>
  <si>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</si>
  <si>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</si>
  <si>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</si>
  <si>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</si>
  <si>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</si>
  <si>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</si>
  <si>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</si>
  <si>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</si>
  <si>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</si>
  <si>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</si>
  <si>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</si>
  <si>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</si>
  <si>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</si>
  <si>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</si>
  <si>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</si>
  <si>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</si>
  <si>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</si>
  <si>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</si>
  <si>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</si>
  <si>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</si>
  <si>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</si>
  <si>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</si>
  <si>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</si>
  <si>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</si>
  <si>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</si>
  <si>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</si>
  <si>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</si>
  <si>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</si>
  <si>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</si>
  <si>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</si>
  <si>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</si>
  <si>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</si>
  <si>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</si>
  <si>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</si>
  <si>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</si>
  <si>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</si>
  <si>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</si>
  <si>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</si>
  <si>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</si>
  <si>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</si>
  <si>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</si>
  <si>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</si>
  <si>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</si>
  <si>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</si>
  <si>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</si>
  <si>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</si>
  <si>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</si>
  <si>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</si>
  <si>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</si>
  <si>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</si>
  <si>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</si>
  <si>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</si>
  <si>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</si>
  <si>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</si>
  <si>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</si>
  <si>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</si>
  <si>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</si>
  <si>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</si>
  <si>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</si>
  <si>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</si>
  <si>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</si>
  <si>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</si>
  <si>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</si>
  <si>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</si>
  <si>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</si>
  <si>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</si>
  <si>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</si>
  <si>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</si>
  <si>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</si>
  <si>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</si>
  <si>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</si>
  <si>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</si>
  <si>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</si>
  <si>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</si>
  <si>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</si>
  <si>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</si>
  <si>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</si>
  <si>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</si>
  <si>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</si>
  <si>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</si>
  <si>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</si>
  <si>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</si>
  <si>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</si>
  <si>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</si>
  <si>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</si>
  <si>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</si>
  <si>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</si>
  <si>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</si>
  <si>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</si>
  <si>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</si>
  <si>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</si>
  <si>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</si>
  <si>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</si>
  <si>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</si>
  <si>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</si>
  <si>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</si>
  <si>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</si>
  <si>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</si>
  <si>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</si>
  <si>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</si>
  <si>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</si>
  <si>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</si>
  <si>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</si>
  <si>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</si>
  <si>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</si>
  <si>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</si>
  <si>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</si>
  <si>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</si>
  <si>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</si>
  <si>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</si>
  <si>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</si>
  <si>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</si>
  <si>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</si>
  <si>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</si>
  <si>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</si>
  <si>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</si>
  <si>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</si>
  <si>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</si>
  <si>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</si>
  <si>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</si>
  <si>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</si>
  <si>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</si>
  <si>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</si>
  <si>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</si>
  <si>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</si>
  <si>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</si>
  <si>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</si>
  <si>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</si>
  <si>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</si>
  <si>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</si>
  <si>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</si>
  <si>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</si>
  <si>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</si>
  <si>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</si>
  <si>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</si>
  <si>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</si>
  <si>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</si>
  <si>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</si>
  <si>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</si>
  <si>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</si>
  <si>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</si>
  <si>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</si>
  <si>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</si>
  <si>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</si>
  <si>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</si>
  <si>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</si>
  <si>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</si>
  <si>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</si>
  <si>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</si>
  <si>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</si>
  <si>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</si>
  <si>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</si>
  <si>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</si>
  <si>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</si>
  <si>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</si>
  <si>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</si>
  <si>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</si>
  <si>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</si>
  <si>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</si>
  <si>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</si>
  <si>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</si>
  <si>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</si>
  <si>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</si>
  <si>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</si>
  <si>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</si>
  <si>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</si>
  <si>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</si>
  <si>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</si>
  <si>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</si>
  <si>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</si>
  <si>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</si>
  <si>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</si>
  <si>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</si>
  <si>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</si>
  <si>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</si>
  <si>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</si>
  <si>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</si>
  <si>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</si>
  <si>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</si>
  <si>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</si>
  <si>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</si>
  <si>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</si>
  <si>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</si>
  <si>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</si>
  <si>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</si>
  <si>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</si>
  <si>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</si>
  <si>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</si>
  <si>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</si>
  <si>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</si>
  <si>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</si>
  <si>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</si>
  <si>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</si>
  <si>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</si>
  <si>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</si>
  <si>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</si>
  <si>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</si>
  <si>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</si>
  <si>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</si>
  <si>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</si>
  <si>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</si>
  <si>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</si>
  <si>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</si>
  <si>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</si>
  <si>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</si>
  <si>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</si>
  <si>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</si>
  <si>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</si>
  <si>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</si>
  <si>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</si>
  <si>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</si>
  <si>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</si>
  <si>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</si>
  <si>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</si>
  <si>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</si>
  <si>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</si>
  <si>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</si>
  <si>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</si>
  <si>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</si>
  <si>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</si>
  <si>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</si>
  <si>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</si>
  <si>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</si>
  <si>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</si>
  <si>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</si>
  <si>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</si>
  <si>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</si>
  <si>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</si>
  <si>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</si>
  <si>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</si>
  <si>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</si>
  <si>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</si>
  <si>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</si>
  <si>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</si>
  <si>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</si>
  <si>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</si>
  <si>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</si>
  <si>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</si>
  <si>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</si>
  <si>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</si>
  <si>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</si>
  <si>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</si>
  <si>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</si>
  <si>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</si>
  <si>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</si>
  <si>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</si>
  <si>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</si>
  <si>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</si>
  <si>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</si>
  <si>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</si>
  <si>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</si>
  <si>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</si>
  <si>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</si>
  <si>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</si>
  <si>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</si>
  <si>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</si>
  <si>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</si>
  <si>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</si>
  <si>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</si>
  <si>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</si>
  <si>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</si>
  <si>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</si>
  <si>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</si>
  <si>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</si>
  <si>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</si>
  <si>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</si>
  <si>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</si>
  <si>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</si>
  <si>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</si>
  <si>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</si>
  <si>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</si>
  <si>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</si>
  <si>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</si>
  <si>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</si>
  <si>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</si>
  <si>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</si>
  <si>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</si>
  <si>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</si>
  <si>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</si>
  <si>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</si>
  <si>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</si>
  <si>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</si>
  <si>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</si>
  <si>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</si>
  <si>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</si>
  <si>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</si>
  <si>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</si>
  <si>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</si>
  <si>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</si>
  <si>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</si>
  <si>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</si>
  <si>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</si>
  <si>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</si>
  <si>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</si>
  <si>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</si>
  <si>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</si>
  <si>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</si>
  <si>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</si>
  <si>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</si>
  <si>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</si>
  <si>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</si>
  <si>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</si>
  <si>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</si>
  <si>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</si>
  <si>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</si>
  <si>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</si>
  <si>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</si>
  <si>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</si>
  <si>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</si>
  <si>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</si>
  <si>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</si>
  <si>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</si>
  <si>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</si>
  <si>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</si>
  <si>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</si>
  <si>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</si>
  <si>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</si>
  <si>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</si>
  <si>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</si>
  <si>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</si>
  <si>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</si>
  <si>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</si>
  <si>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</si>
  <si>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</si>
  <si>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</si>
  <si>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</si>
  <si>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</si>
  <si>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</si>
  <si>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</si>
  <si>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</si>
  <si>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</si>
  <si>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</si>
  <si>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</si>
  <si>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</si>
  <si>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</si>
  <si>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</si>
  <si>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</si>
  <si>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</si>
  <si>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</si>
  <si>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</si>
  <si>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</si>
  <si>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</si>
  <si>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</si>
  <si>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</si>
  <si>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</si>
  <si>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</si>
  <si>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</si>
  <si>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</si>
  <si>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</si>
  <si>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</si>
  <si>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</si>
  <si>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</si>
  <si>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</si>
  <si>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</si>
  <si>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</si>
  <si>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</si>
  <si>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</si>
  <si>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</si>
  <si>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</si>
  <si>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</si>
  <si>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</si>
  <si>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</si>
  <si>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</si>
  <si>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</si>
  <si>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</si>
  <si>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</si>
  <si>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</si>
  <si>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</si>
  <si>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</si>
  <si>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</si>
  <si>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</si>
  <si>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</si>
  <si>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</si>
  <si>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</si>
  <si>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</si>
  <si>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</si>
  <si>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</si>
  <si>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</si>
  <si>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</si>
  <si>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</si>
  <si>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</si>
  <si>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</si>
  <si>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</si>
  <si>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</si>
  <si>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</si>
  <si>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</si>
  <si>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</si>
  <si>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</si>
  <si>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</si>
  <si>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</si>
  <si>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</si>
  <si>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</si>
  <si>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</si>
  <si>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</si>
  <si>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</si>
  <si>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</si>
  <si>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</si>
  <si>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</si>
  <si>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</si>
  <si>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</si>
  <si>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</si>
  <si>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</si>
  <si>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</si>
  <si>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</si>
  <si>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</si>
  <si>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</si>
  <si>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</si>
  <si>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</si>
  <si>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</si>
  <si>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</si>
  <si>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</si>
  <si>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</si>
  <si>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</si>
  <si>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</si>
  <si>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</si>
  <si>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</si>
  <si>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</si>
  <si>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</si>
  <si>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</si>
  <si>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</si>
  <si>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</si>
  <si>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</si>
  <si>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</si>
  <si>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</si>
  <si>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</si>
  <si>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</si>
  <si>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</si>
  <si>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</si>
  <si>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</si>
  <si>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</si>
  <si>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</si>
  <si>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</si>
  <si>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</si>
  <si>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</si>
  <si>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</si>
  <si>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</si>
  <si>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</si>
  <si>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</si>
  <si>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</si>
  <si>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</si>
  <si>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</si>
  <si>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</si>
  <si>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</si>
  <si>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</si>
  <si>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</si>
  <si>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</si>
  <si>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</si>
  <si>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</si>
  <si>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</si>
  <si>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</si>
  <si>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</si>
  <si>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</si>
  <si>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</si>
  <si>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</si>
  <si>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</si>
  <si>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</si>
  <si>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</si>
  <si>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</si>
  <si>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</si>
  <si>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</si>
  <si>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</si>
  <si>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</si>
  <si>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</si>
  <si>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</si>
  <si>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</si>
  <si>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</si>
  <si>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</si>
  <si>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</si>
  <si>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</si>
  <si>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</si>
  <si>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</si>
  <si>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</si>
  <si>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</si>
  <si>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</si>
  <si>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</si>
  <si>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</si>
  <si>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</si>
  <si>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</si>
  <si>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</si>
  <si>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</si>
  <si>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</si>
  <si>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</si>
  <si>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</si>
  <si>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</si>
  <si>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</si>
  <si>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</si>
  <si>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</si>
  <si>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</si>
  <si>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</si>
  <si>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</si>
  <si>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</si>
  <si>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</si>
  <si>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</si>
  <si>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</si>
  <si>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</si>
  <si>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</si>
  <si>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</si>
  <si>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</si>
  <si>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</si>
  <si>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</si>
  <si>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</si>
  <si>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</si>
  <si>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</si>
  <si>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</si>
  <si>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</si>
  <si>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</si>
  <si>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</si>
  <si>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</si>
  <si>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</si>
  <si>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</si>
  <si>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</si>
  <si>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</si>
  <si>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</si>
  <si>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</si>
  <si>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</si>
  <si>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</si>
  <si>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</si>
  <si>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</si>
  <si>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</si>
  <si>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</si>
  <si>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</si>
  <si>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</si>
  <si>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</si>
  <si>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</si>
  <si>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</si>
  <si>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</si>
  <si>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</si>
  <si>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</si>
  <si>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</si>
  <si>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</si>
  <si>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</si>
  <si>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</si>
  <si>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</si>
  <si>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</si>
  <si>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</si>
  <si>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</si>
  <si>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</si>
  <si>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</si>
  <si>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</si>
  <si>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</si>
  <si>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</si>
  <si>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</si>
  <si>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</si>
  <si>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</si>
  <si>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</si>
  <si>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</si>
  <si>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</si>
  <si>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</si>
  <si>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</si>
  <si>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</si>
  <si>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</si>
  <si>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</si>
  <si>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</si>
  <si>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</si>
  <si>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</si>
  <si>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</si>
  <si>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</si>
  <si>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</si>
  <si>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</si>
  <si>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</si>
  <si>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</si>
  <si>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</si>
  <si>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</si>
  <si>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</si>
  <si>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</si>
  <si>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</si>
  <si>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</si>
  <si>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</si>
  <si>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</si>
  <si>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</si>
  <si>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</si>
  <si>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</si>
  <si>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</si>
  <si>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</si>
  <si>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</si>
  <si>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</si>
  <si>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</si>
  <si>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</si>
  <si>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</si>
  <si>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</si>
  <si>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</si>
  <si>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</si>
  <si>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</si>
  <si>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</si>
  <si>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</si>
  <si>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</si>
  <si>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</si>
  <si>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</si>
  <si>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</si>
  <si>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</si>
  <si>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</si>
  <si>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</si>
  <si>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</si>
  <si>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</si>
  <si>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</si>
  <si>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</si>
  <si>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</si>
  <si>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</si>
  <si>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</si>
  <si>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</si>
  <si>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</si>
  <si>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</si>
  <si>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</si>
  <si>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</si>
  <si>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</si>
  <si>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</si>
  <si>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</si>
  <si>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</si>
  <si>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</si>
  <si>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</si>
  <si>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</si>
  <si>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</si>
  <si>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</si>
  <si>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</si>
  <si>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</si>
  <si>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</si>
  <si>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</si>
  <si>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</si>
  <si>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</si>
  <si>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</si>
  <si>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</si>
  <si>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</si>
  <si>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</si>
  <si>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</si>
  <si>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</si>
  <si>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</si>
  <si>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</si>
  <si>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</si>
  <si>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</si>
  <si>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</si>
  <si>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</si>
  <si>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</si>
  <si>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</si>
  <si>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</si>
  <si>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</si>
  <si>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</si>
  <si>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</si>
  <si>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</si>
  <si>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</si>
  <si>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</si>
  <si>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</si>
  <si>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</si>
  <si>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</si>
  <si>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</si>
  <si>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</si>
  <si>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</si>
  <si>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</si>
  <si>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</si>
  <si>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</si>
  <si>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</si>
  <si>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</si>
  <si>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</si>
  <si>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</si>
  <si>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</si>
  <si>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</si>
  <si>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</si>
  <si>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</si>
  <si>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</si>
  <si>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</si>
  <si>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</si>
  <si>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</si>
  <si>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</si>
  <si>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</si>
  <si>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</si>
  <si>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</si>
  <si>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</si>
  <si>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</si>
  <si>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</si>
  <si>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</si>
  <si>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</si>
  <si>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</si>
  <si>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</si>
  <si>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</si>
  <si>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</si>
  <si>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</si>
  <si>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</si>
  <si>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</si>
  <si>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</si>
  <si>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</si>
  <si>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</si>
  <si>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</si>
  <si>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</si>
  <si>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</si>
  <si>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</si>
  <si>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</si>
  <si>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</si>
  <si>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</si>
  <si>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</si>
  <si>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</si>
  <si>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</si>
  <si>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</si>
  <si>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</si>
  <si>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</si>
  <si>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</si>
  <si>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</si>
  <si>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</si>
  <si>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</si>
  <si>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</si>
  <si>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</si>
  <si>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</si>
  <si>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</si>
  <si>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</si>
  <si>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</si>
  <si>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</si>
  <si>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</si>
  <si>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</si>
  <si>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</si>
  <si>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</si>
  <si>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</si>
  <si>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</si>
  <si>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</si>
  <si>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</si>
  <si>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</si>
  <si>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</si>
  <si>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</si>
  <si>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</si>
  <si>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</si>
  <si>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</si>
  <si>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</si>
  <si>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</si>
  <si>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</si>
  <si>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</si>
  <si>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</si>
  <si>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</si>
  <si>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</si>
  <si>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</si>
  <si>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</si>
  <si>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</si>
  <si>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</si>
  <si>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</si>
  <si>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</si>
  <si>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</si>
  <si>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</si>
  <si>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</si>
  <si>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</si>
  <si>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</si>
  <si>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</si>
  <si>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</si>
  <si>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</si>
  <si>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</si>
  <si>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</si>
  <si>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</si>
  <si>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</si>
  <si>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</si>
  <si>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</si>
  <si>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</si>
  <si>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</si>
  <si>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</si>
  <si>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</si>
  <si>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</si>
  <si>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</si>
  <si>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</si>
  <si>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</si>
  <si>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</si>
  <si>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</si>
  <si>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</si>
  <si>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</si>
  <si>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</si>
  <si>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</si>
  <si>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</si>
  <si>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</si>
  <si>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</si>
  <si>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</si>
  <si>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</si>
  <si>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</si>
  <si>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</si>
  <si>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</si>
  <si>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</si>
  <si>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</si>
  <si>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</si>
  <si>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</si>
  <si>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</si>
  <si>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</si>
  <si>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</si>
  <si>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</si>
  <si>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</si>
  <si>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</si>
  <si>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</si>
  <si>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</si>
  <si>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</si>
  <si>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</si>
  <si>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</si>
  <si>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</si>
  <si>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</si>
  <si>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</si>
  <si>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</si>
  <si>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</si>
  <si>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</si>
  <si>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</si>
  <si>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</si>
  <si>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</si>
  <si>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</si>
  <si>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</si>
  <si>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</si>
  <si>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</si>
  <si>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</si>
  <si>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</si>
  <si>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</si>
  <si>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</si>
  <si>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</si>
  <si>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</si>
  <si>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</si>
  <si>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</si>
  <si>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</si>
  <si>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</si>
  <si>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</si>
  <si>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</si>
  <si>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</si>
  <si>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</si>
  <si>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</si>
  <si>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</si>
  <si>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</si>
  <si>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</si>
  <si>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</si>
  <si>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</si>
  <si>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</si>
  <si>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</si>
  <si>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</si>
  <si>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</si>
  <si>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</si>
  <si>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</si>
  <si>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</si>
  <si>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</si>
  <si>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</si>
  <si>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</si>
  <si>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</si>
  <si>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</si>
  <si>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</si>
  <si>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</si>
  <si>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</si>
  <si>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</si>
  <si>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</si>
  <si>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</si>
  <si>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</si>
  <si>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</si>
  <si>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</si>
  <si>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</si>
  <si>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</si>
  <si>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</si>
  <si>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</si>
  <si>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</si>
  <si>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</si>
  <si>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</si>
  <si>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</si>
  <si>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</si>
  <si>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</si>
  <si>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</si>
  <si>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</si>
  <si>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</si>
  <si>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</si>
  <si>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</si>
  <si>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</si>
  <si>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</si>
  <si>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</si>
  <si>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</si>
  <si>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</si>
  <si>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</si>
  <si>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</si>
  <si>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</si>
  <si>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</si>
  <si>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</si>
  <si>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</si>
  <si>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</si>
  <si>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</si>
  <si>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</si>
  <si>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</si>
  <si>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</si>
  <si>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</si>
  <si>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</si>
  <si>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</si>
  <si>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</si>
  <si>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</si>
  <si>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</si>
  <si>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</si>
  <si>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</si>
  <si>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</si>
  <si>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</si>
  <si>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</si>
  <si>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</si>
  <si>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</si>
  <si>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</si>
  <si>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</si>
  <si>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</si>
  <si>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</si>
  <si>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</si>
  <si>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</si>
  <si>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</si>
  <si>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</si>
  <si>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</si>
  <si>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</si>
  <si>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</si>
  <si>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</si>
  <si>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</si>
  <si>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</si>
  <si>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</si>
  <si>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</si>
  <si>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</si>
  <si>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</si>
  <si>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</si>
  <si>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</si>
  <si>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</si>
  <si>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</si>
  <si>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</si>
  <si>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</si>
  <si>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</si>
  <si>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</si>
  <si>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</si>
  <si>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</si>
  <si>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</si>
  <si>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</si>
  <si>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</si>
  <si>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</si>
  <si>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</si>
  <si>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</si>
  <si>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</si>
  <si>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</si>
  <si>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</si>
  <si>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</si>
  <si>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</si>
  <si>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</si>
  <si>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</si>
  <si>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</si>
  <si>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</si>
  <si>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</si>
  <si>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</si>
  <si>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</si>
  <si>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</si>
  <si>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</si>
  <si>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</si>
  <si>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</si>
  <si>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</si>
  <si>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</si>
  <si>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</si>
  <si>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</si>
  <si>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</si>
  <si>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</si>
  <si>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</si>
  <si>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</si>
  <si>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</si>
  <si>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</si>
  <si>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</si>
  <si>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</si>
  <si>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</si>
  <si>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</si>
  <si>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</si>
  <si>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</si>
  <si>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</si>
  <si>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</si>
  <si>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</si>
  <si>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</si>
  <si>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</si>
  <si>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</si>
  <si>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</si>
  <si>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</si>
  <si>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</si>
  <si>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</si>
  <si>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</si>
  <si>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</si>
  <si>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</si>
  <si>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</si>
  <si>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</si>
  <si>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</si>
  <si>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</si>
  <si>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</si>
  <si>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</si>
  <si>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</si>
  <si>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</si>
  <si>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</si>
  <si>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</si>
  <si>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</si>
  <si>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</si>
  <si>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</si>
  <si>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</si>
  <si>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</si>
  <si>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</si>
  <si>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</si>
  <si>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</si>
  <si>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</si>
  <si>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</si>
  <si>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</si>
  <si>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</si>
  <si>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</si>
  <si>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</si>
  <si>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</si>
  <si>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</si>
  <si>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</si>
  <si>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</si>
  <si>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</si>
  <si>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</si>
  <si>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</si>
  <si>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</si>
  <si>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</si>
  <si>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</si>
  <si>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</si>
  <si>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</si>
  <si>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</si>
  <si>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</si>
  <si>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</si>
  <si>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</si>
  <si>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</si>
  <si>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</si>
  <si>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</si>
  <si>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</si>
  <si>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</si>
  <si>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</si>
  <si>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</si>
  <si>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</si>
  <si>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</si>
  <si>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</si>
  <si>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</si>
  <si>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</si>
  <si>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</si>
  <si>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</si>
  <si>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</si>
  <si>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</si>
  <si>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</si>
  <si>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</si>
  <si>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</si>
  <si>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</si>
  <si>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</si>
  <si>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</si>
  <si>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</si>
  <si>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</si>
  <si>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</si>
  <si>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</si>
  <si>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</si>
  <si>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</si>
  <si>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</si>
  <si>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</si>
  <si>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</si>
  <si>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</si>
  <si>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</si>
  <si>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</si>
  <si>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</si>
  <si>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</si>
  <si>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</si>
  <si>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</si>
  <si>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</si>
  <si>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</si>
  <si>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</si>
  <si>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</si>
  <si>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</si>
  <si>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</si>
  <si>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</si>
  <si>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</si>
  <si>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</si>
  <si>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</si>
  <si>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</si>
  <si>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</si>
  <si>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</si>
  <si>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</si>
  <si>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</si>
  <si>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</si>
  <si>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</si>
  <si>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</si>
  <si>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</si>
  <si>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</si>
  <si>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</si>
  <si>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</si>
  <si>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</si>
  <si>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</si>
  <si>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</si>
  <si>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</si>
  <si>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</si>
  <si>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</si>
  <si>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</si>
  <si>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</si>
  <si>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</si>
  <si>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</si>
  <si>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</si>
  <si>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</si>
  <si>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</si>
  <si>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</si>
  <si>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</si>
  <si>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</si>
  <si>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</si>
  <si>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</si>
  <si>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</si>
  <si>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</si>
  <si>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</si>
  <si>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</si>
  <si>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</si>
  <si>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</si>
  <si>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</si>
  <si>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</si>
  <si>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</si>
  <si>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</si>
  <si>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</si>
  <si>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</si>
  <si>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</si>
  <si>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</si>
  <si>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</si>
  <si>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</si>
  <si>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</si>
  <si>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</si>
  <si>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</si>
  <si>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</si>
  <si>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</si>
  <si>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</si>
  <si>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</si>
  <si>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</si>
  <si>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</si>
  <si>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</si>
  <si>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</si>
  <si>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</si>
  <si>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</si>
  <si>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</si>
  <si>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</si>
  <si>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</si>
  <si>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</si>
  <si>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</si>
  <si>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</si>
  <si>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</si>
  <si>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</si>
  <si>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</si>
  <si>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</si>
  <si>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</si>
  <si>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</si>
  <si>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</si>
  <si>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</si>
  <si>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</si>
  <si>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</si>
  <si>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</si>
  <si>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</si>
  <si>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</si>
  <si>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</si>
  <si>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</si>
  <si>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</si>
  <si>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</si>
  <si>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</si>
  <si>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</si>
  <si>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</si>
  <si>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</si>
  <si>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</si>
  <si>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</si>
  <si>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</si>
  <si>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</si>
  <si>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</si>
  <si>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</si>
  <si>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</si>
  <si>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</si>
  <si>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</si>
  <si>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</si>
  <si>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</si>
  <si>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</si>
  <si>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</si>
  <si>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</si>
  <si>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</si>
  <si>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</si>
  <si>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</si>
  <si>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</si>
  <si>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</si>
  <si>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</si>
  <si>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</si>
  <si>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</si>
  <si>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</si>
  <si>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</si>
  <si>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</si>
  <si>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</si>
  <si>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</si>
  <si>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</si>
  <si>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</si>
  <si>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</si>
  <si>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</si>
  <si>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</si>
  <si>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</si>
  <si>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</si>
  <si>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</si>
  <si>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</si>
  <si>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</si>
  <si>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</si>
  <si>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</si>
  <si>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</si>
  <si>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</si>
  <si>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</si>
  <si>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</si>
  <si>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</si>
  <si>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</si>
  <si>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</si>
  <si>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</si>
  <si>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</si>
  <si>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</si>
  <si>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</si>
  <si>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</si>
  <si>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</si>
  <si>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</si>
  <si>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</si>
  <si>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</si>
  <si>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</si>
  <si>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</si>
  <si>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</si>
  <si>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</si>
  <si>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</si>
  <si>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</si>
  <si>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</si>
  <si>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</si>
  <si>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</si>
  <si>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</si>
  <si>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</si>
  <si>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</si>
  <si>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</si>
  <si>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</si>
  <si>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</si>
  <si>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</si>
  <si>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</si>
  <si>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</si>
  <si>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</si>
  <si>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</si>
  <si>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</si>
  <si>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</si>
  <si>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</si>
  <si>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</si>
  <si>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</si>
  <si>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</si>
  <si>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</si>
  <si>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</si>
  <si>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</si>
  <si>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</si>
  <si>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</si>
  <si>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</si>
  <si>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</si>
  <si>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</si>
  <si>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</si>
  <si>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</si>
  <si>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</si>
  <si>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</si>
  <si>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</si>
  <si>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</si>
  <si>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</si>
  <si>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</si>
  <si>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</si>
  <si>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</si>
  <si>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</si>
  <si>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</si>
  <si>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</si>
  <si>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</si>
  <si>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</si>
  <si>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</si>
  <si>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</si>
  <si>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</si>
  <si>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</si>
  <si>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</si>
  <si>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</si>
  <si>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</si>
  <si>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</si>
  <si>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</si>
  <si>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</si>
  <si>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</si>
  <si>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</si>
  <si>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</si>
  <si>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</si>
  <si>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</si>
  <si>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</si>
  <si>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</si>
  <si>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</si>
  <si>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</si>
  <si>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</si>
  <si>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</si>
  <si>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</si>
  <si>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</si>
  <si>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</si>
  <si>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</si>
  <si>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</si>
  <si>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</si>
  <si>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</si>
  <si>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</si>
  <si>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</si>
  <si>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</si>
  <si>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</si>
  <si>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</si>
  <si>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</si>
  <si>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</si>
  <si>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</si>
  <si>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</si>
  <si>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</si>
  <si>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</si>
  <si>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</si>
  <si>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</si>
  <si>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</si>
  <si>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</si>
  <si>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</si>
  <si>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</si>
  <si>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</si>
  <si>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</si>
  <si>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</si>
  <si>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</si>
  <si>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</si>
  <si>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</si>
  <si>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</si>
  <si>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</si>
  <si>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</si>
  <si>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</si>
  <si>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</si>
  <si>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</si>
  <si>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</si>
  <si>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</si>
  <si>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</si>
  <si>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</si>
  <si>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</si>
  <si>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</si>
  <si>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</si>
  <si>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</si>
  <si>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</si>
  <si>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</si>
  <si>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</si>
  <si>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</si>
  <si>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</si>
  <si>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</si>
  <si>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</si>
  <si>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</si>
  <si>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</si>
  <si>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</si>
  <si>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</si>
  <si>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</si>
  <si>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</si>
  <si>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</si>
  <si>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</si>
  <si>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</si>
  <si>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</si>
  <si>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</si>
  <si>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</si>
  <si>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</si>
  <si>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</si>
  <si>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</si>
  <si>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</si>
  <si>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</si>
  <si>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</si>
  <si>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</si>
  <si>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</si>
  <si>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</si>
  <si>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</si>
  <si>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</si>
  <si>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</si>
  <si>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</si>
  <si>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</si>
  <si>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</si>
  <si>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</si>
  <si>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</si>
  <si>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</si>
  <si>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</si>
  <si>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</si>
  <si>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</si>
  <si>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</si>
  <si>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</si>
  <si>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</si>
  <si>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</si>
  <si>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</si>
  <si>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</si>
  <si>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</si>
  <si>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</si>
  <si>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</si>
  <si>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</si>
  <si>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</si>
  <si>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</si>
  <si>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</si>
  <si>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</si>
  <si>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</si>
  <si>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</si>
  <si>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</si>
  <si>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</si>
  <si>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</si>
  <si>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</si>
  <si>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</si>
  <si>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</si>
  <si>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</si>
  <si>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</si>
  <si>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</si>
  <si>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</si>
  <si>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</si>
  <si>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</si>
  <si>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</si>
  <si>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</si>
  <si>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</si>
  <si>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</si>
  <si>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</si>
  <si>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</si>
  <si>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</si>
  <si>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</si>
  <si>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</si>
  <si>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</si>
  <si>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</si>
  <si>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</si>
  <si>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</si>
  <si>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</si>
  <si>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</si>
  <si>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</si>
  <si>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</si>
  <si>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</si>
  <si>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</si>
  <si>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</si>
  <si>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</si>
  <si>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</si>
  <si>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</si>
  <si>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</si>
  <si>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</si>
  <si>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</si>
  <si>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</si>
  <si>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</si>
  <si>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</si>
  <si>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</si>
  <si>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</si>
  <si>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</si>
  <si>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</si>
  <si>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</si>
  <si>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</si>
  <si>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</si>
  <si>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</si>
  <si>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</si>
  <si>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</si>
  <si>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</si>
  <si>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</si>
  <si>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</si>
  <si>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</si>
  <si>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</si>
  <si>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</si>
  <si>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</si>
  <si>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</si>
  <si>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</si>
  <si>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</si>
  <si>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</si>
  <si>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</si>
  <si>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</si>
  <si>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</si>
  <si>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</si>
  <si>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</si>
  <si>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</si>
  <si>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</si>
  <si>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</si>
  <si>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</si>
  <si>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</si>
  <si>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</si>
  <si>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</si>
  <si>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</si>
  <si>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</si>
  <si>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</si>
  <si>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</si>
  <si>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</si>
  <si>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</si>
  <si>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</si>
  <si>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</si>
  <si>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</si>
  <si>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</si>
  <si>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</si>
  <si>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</si>
  <si>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</si>
  <si>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</si>
  <si>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</si>
  <si>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</si>
  <si>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</si>
  <si>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</si>
  <si>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</si>
  <si>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</si>
  <si>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</si>
  <si>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</si>
  <si>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</si>
  <si>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</si>
  <si>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</si>
  <si>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</si>
  <si>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</si>
  <si>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</si>
  <si>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</si>
  <si>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</si>
  <si>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</si>
  <si>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</si>
  <si>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</si>
  <si>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</si>
  <si>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</si>
  <si>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</si>
  <si>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</si>
  <si>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</si>
  <si>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</si>
  <si>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</si>
  <si>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</si>
  <si>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</si>
  <si>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</si>
  <si>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</si>
  <si>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</si>
  <si>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</si>
  <si>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</si>
  <si>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</si>
  <si>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</si>
  <si>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</si>
  <si>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</si>
  <si>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</si>
  <si>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</si>
  <si>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</si>
  <si>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</si>
  <si>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</si>
  <si>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</si>
  <si>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</si>
  <si>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</si>
  <si>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</si>
  <si>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</si>
  <si>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</si>
  <si>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</si>
  <si>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</si>
  <si>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</si>
  <si>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</si>
  <si>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</si>
  <si>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</si>
  <si>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</si>
  <si>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</si>
  <si>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</si>
  <si>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</si>
  <si>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</si>
  <si>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</si>
  <si>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</si>
  <si>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</si>
  <si>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</si>
  <si>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</si>
  <si>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</si>
  <si>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</si>
  <si>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</si>
  <si>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</si>
  <si>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</si>
  <si>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</si>
  <si>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</si>
  <si>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</si>
  <si>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</si>
  <si>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</si>
  <si>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</si>
  <si>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</si>
  <si>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</si>
  <si>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</si>
  <si>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</si>
  <si>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</si>
  <si>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</si>
  <si>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</si>
  <si>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</si>
  <si>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</si>
  <si>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</si>
  <si>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</si>
  <si>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</si>
  <si>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</si>
  <si>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</si>
  <si>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</si>
  <si>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</si>
  <si>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</si>
  <si>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</si>
  <si>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</si>
  <si>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</si>
  <si>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</si>
  <si>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</si>
  <si>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</si>
  <si>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</si>
  <si>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</si>
  <si>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</si>
  <si>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</si>
  <si>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</si>
  <si>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</si>
  <si>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</si>
  <si>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</si>
  <si>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</si>
  <si>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</si>
  <si>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</si>
  <si>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</si>
  <si>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</si>
  <si>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</si>
  <si>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</si>
  <si>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</si>
  <si>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</si>
  <si>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</si>
  <si>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</si>
  <si>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</si>
  <si>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</si>
  <si>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</si>
  <si>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</si>
  <si>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</si>
  <si>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</si>
  <si>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</si>
  <si>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</si>
  <si>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</si>
  <si>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</si>
  <si>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</si>
  <si>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</si>
  <si>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</si>
  <si>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</si>
  <si>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</si>
  <si>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</si>
  <si>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</si>
  <si>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</si>
  <si>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</si>
  <si>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</si>
  <si>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</si>
  <si>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</si>
  <si>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</si>
  <si>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</si>
  <si>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</si>
  <si>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</si>
  <si>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</si>
  <si>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</si>
  <si>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</si>
  <si>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</si>
  <si>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</si>
  <si>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</si>
  <si>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</si>
  <si>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</si>
  <si>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</si>
  <si>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</si>
  <si>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</si>
  <si>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</si>
  <si>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</si>
  <si>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</si>
  <si>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</si>
  <si>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</si>
  <si>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</si>
  <si>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</si>
  <si>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</si>
  <si>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</si>
  <si>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</si>
  <si>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</si>
  <si>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</si>
  <si>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</si>
  <si>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</si>
  <si>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</si>
  <si>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</si>
  <si>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</si>
  <si>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</si>
  <si>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</si>
  <si>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</si>
  <si>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</si>
  <si>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</si>
  <si>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</si>
  <si>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</si>
  <si>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</si>
  <si>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</si>
  <si>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</si>
  <si>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</si>
  <si>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</si>
  <si>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</si>
  <si>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</si>
  <si>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</si>
  <si>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</si>
  <si>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</si>
  <si>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</si>
  <si>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</si>
  <si>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</si>
  <si>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</si>
  <si>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</si>
  <si>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</si>
  <si>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</si>
  <si>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</si>
  <si>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</si>
  <si>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</si>
  <si>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</si>
  <si>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</si>
  <si>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</si>
  <si>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</si>
  <si>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</si>
  <si>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</si>
  <si>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</si>
  <si>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</si>
  <si>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</si>
  <si>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</si>
  <si>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</si>
  <si>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</si>
  <si>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</si>
  <si>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</si>
  <si>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</si>
  <si>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</si>
  <si>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</si>
  <si>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</si>
  <si>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</si>
  <si>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</si>
  <si>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</si>
  <si>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</si>
  <si>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</si>
  <si>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</si>
  <si>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</si>
  <si>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</si>
  <si>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</si>
  <si>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</si>
  <si>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</si>
  <si>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</si>
  <si>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</si>
  <si>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</si>
  <si>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</si>
  <si>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</si>
  <si>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</si>
  <si>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</si>
  <si>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</si>
  <si>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</si>
  <si>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</si>
  <si>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</si>
  <si>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</si>
  <si>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</si>
  <si>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</si>
  <si>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</si>
  <si>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</si>
  <si>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</si>
  <si>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</si>
  <si>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</si>
  <si>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</si>
  <si>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</si>
  <si>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</si>
  <si>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</si>
  <si>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</si>
  <si>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</si>
  <si>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</si>
  <si>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</si>
  <si>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</si>
  <si>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</si>
  <si>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</si>
  <si>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</si>
  <si>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</si>
  <si>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</si>
  <si>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</si>
  <si>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</si>
  <si>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</si>
  <si>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</si>
  <si>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</si>
  <si>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</si>
  <si>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</si>
  <si>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</si>
  <si>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</si>
  <si>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</si>
  <si>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</si>
  <si>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</si>
  <si>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</si>
  <si>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</si>
  <si>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</si>
  <si>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</si>
  <si>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</si>
  <si>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</si>
  <si>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</si>
  <si>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</si>
  <si>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</si>
  <si>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</si>
  <si>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</si>
  <si>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</si>
  <si>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</si>
  <si>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</si>
  <si>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</si>
  <si>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</si>
  <si>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</si>
  <si>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</si>
  <si>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</si>
  <si>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</si>
  <si>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</si>
  <si>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</si>
  <si>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</si>
  <si>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</si>
  <si>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</si>
  <si>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</si>
  <si>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</si>
  <si>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</si>
  <si>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</si>
  <si>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</si>
  <si>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</si>
  <si>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</si>
  <si>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</si>
  <si>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</si>
  <si>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</si>
  <si>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</si>
  <si>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</si>
  <si>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</si>
  <si>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</si>
  <si>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</si>
  <si>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</si>
  <si>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</si>
  <si>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</si>
  <si>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</si>
  <si>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</si>
  <si>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</si>
  <si>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</si>
  <si>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</si>
  <si>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</si>
  <si>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</si>
  <si>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</si>
  <si>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</si>
  <si>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</si>
  <si>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</si>
  <si>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</si>
  <si>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</si>
  <si>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</si>
  <si>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</si>
  <si>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</si>
  <si>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</si>
  <si>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</si>
  <si>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</si>
  <si>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</si>
  <si>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</si>
  <si>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</si>
  <si>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</si>
  <si>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</si>
  <si>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</si>
  <si>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</si>
  <si>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</si>
  <si>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</si>
  <si>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</si>
  <si>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</si>
  <si>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</si>
  <si>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</si>
  <si>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</si>
  <si>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</si>
  <si>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</si>
  <si>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</si>
  <si>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</si>
  <si>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</si>
  <si>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</si>
  <si>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</si>
  <si>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</si>
  <si>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</si>
  <si>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</si>
  <si>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</si>
  <si>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</si>
  <si>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</si>
  <si>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</si>
  <si>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</si>
  <si>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</si>
  <si>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</si>
  <si>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</si>
  <si>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</si>
  <si>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</si>
  <si>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</si>
  <si>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</si>
  <si>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</si>
  <si>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</si>
  <si>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</si>
  <si>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</si>
  <si>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</si>
  <si>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</si>
  <si>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</si>
  <si>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</si>
  <si>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</si>
  <si>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</si>
  <si>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</si>
  <si>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</si>
  <si>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</si>
  <si>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</si>
  <si>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</si>
  <si>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</si>
  <si>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</si>
  <si>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</si>
  <si>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</si>
  <si>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</si>
  <si>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</si>
  <si>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</si>
  <si>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</si>
  <si>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</si>
  <si>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</si>
  <si>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</si>
  <si>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</si>
  <si>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</si>
  <si>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</si>
  <si>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</si>
  <si>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</si>
  <si>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</si>
  <si>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</si>
  <si>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</si>
  <si>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</si>
  <si>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</si>
  <si>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</si>
  <si>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</si>
  <si>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</si>
  <si>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</si>
  <si>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</si>
  <si>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</si>
  <si>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</si>
  <si>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</si>
  <si>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</si>
  <si>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</si>
  <si>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</si>
  <si>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</si>
  <si>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</si>
  <si>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</si>
  <si>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</si>
  <si>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</si>
  <si>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</si>
  <si>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</si>
  <si>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</si>
  <si>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</si>
  <si>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</si>
  <si>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</si>
  <si>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</si>
  <si>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</si>
  <si>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</si>
  <si>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</si>
  <si>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</si>
  <si>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</si>
  <si>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</si>
  <si>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</si>
  <si>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</si>
  <si>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</si>
  <si>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</si>
  <si>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</si>
  <si>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</si>
  <si>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</si>
  <si>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</si>
  <si>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</si>
  <si>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</si>
  <si>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</si>
  <si>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</si>
  <si>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</si>
  <si>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</si>
  <si>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</si>
  <si>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</si>
  <si>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</si>
  <si>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</si>
  <si>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</si>
  <si>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</si>
  <si>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</si>
  <si>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</si>
  <si>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</si>
  <si>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</si>
  <si>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</si>
  <si>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</si>
  <si>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</si>
  <si>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</si>
  <si>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</si>
  <si>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</si>
  <si>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</si>
  <si>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</si>
  <si>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</si>
  <si>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</si>
  <si>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</si>
  <si>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</si>
  <si>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</si>
  <si>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</si>
  <si>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</si>
  <si>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</si>
  <si>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</si>
  <si>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</si>
  <si>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</si>
  <si>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</si>
  <si>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</si>
  <si>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</si>
  <si>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</si>
  <si>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</si>
  <si>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</si>
  <si>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</si>
  <si>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</si>
  <si>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</si>
  <si>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</si>
  <si>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</si>
  <si>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</si>
  <si>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</si>
  <si>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</si>
  <si>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</si>
  <si>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</si>
  <si>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</si>
  <si>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</si>
  <si>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</si>
  <si>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</si>
  <si>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</si>
  <si>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</si>
  <si>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</si>
  <si>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</si>
  <si>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</si>
  <si>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</si>
  <si>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</si>
  <si>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</si>
  <si>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</si>
  <si>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</si>
  <si>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</si>
  <si>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</si>
  <si>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</si>
  <si>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</si>
  <si>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</si>
  <si>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</si>
  <si>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</si>
  <si>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</si>
  <si>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</si>
  <si>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</si>
  <si>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</si>
  <si>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</si>
  <si>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</si>
  <si>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</si>
  <si>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</si>
  <si>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</si>
  <si>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</si>
  <si>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</si>
  <si>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</si>
  <si>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</si>
  <si>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</si>
  <si>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</si>
  <si>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</si>
  <si>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</si>
  <si>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</si>
  <si>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</si>
  <si>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</si>
  <si>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</si>
  <si>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</si>
  <si>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</si>
  <si>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</si>
  <si>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</si>
  <si>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</si>
  <si>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</si>
  <si>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</si>
  <si>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</si>
  <si>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</si>
  <si>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</si>
  <si>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</si>
  <si>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</si>
  <si>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</si>
  <si>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</si>
  <si>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</si>
  <si>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</si>
  <si>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</si>
  <si>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</si>
  <si>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</si>
  <si>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</si>
  <si>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</si>
  <si>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</si>
  <si>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</si>
  <si>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</si>
  <si>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</si>
  <si>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</si>
  <si>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</si>
  <si>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</si>
  <si>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</si>
  <si>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</si>
  <si>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</si>
  <si>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</si>
  <si>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</si>
  <si>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</si>
  <si>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</si>
  <si>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</si>
  <si>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</si>
  <si>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</si>
  <si>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</si>
  <si>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</si>
  <si>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</si>
  <si>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</si>
  <si>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</si>
  <si>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</si>
  <si>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</si>
  <si>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</si>
  <si>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</si>
  <si>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</si>
  <si>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</si>
  <si>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</si>
  <si>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</si>
  <si>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</si>
  <si>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</si>
  <si>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</si>
  <si>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</si>
  <si>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</si>
  <si>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</si>
  <si>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</si>
  <si>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</si>
  <si>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</si>
  <si>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</si>
  <si>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</si>
  <si>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</si>
  <si>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</si>
  <si>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</si>
  <si>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</si>
  <si>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</si>
  <si>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</si>
  <si>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</si>
  <si>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</si>
  <si>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</si>
  <si>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</si>
  <si>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</si>
  <si>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</si>
  <si>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</si>
  <si>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</si>
  <si>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</si>
  <si>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</si>
  <si>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</si>
  <si>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</si>
  <si>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</si>
  <si>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</si>
  <si>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</si>
  <si>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</si>
  <si>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</si>
  <si>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</si>
  <si>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</si>
  <si>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</si>
  <si>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</si>
  <si>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</si>
  <si>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</si>
  <si>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</si>
  <si>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</si>
  <si>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</si>
  <si>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</si>
  <si>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</si>
  <si>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</si>
  <si>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</si>
  <si>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</si>
  <si>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</si>
  <si>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</si>
  <si>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</si>
  <si>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</si>
  <si>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</si>
  <si>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</si>
  <si>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</si>
  <si>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</si>
  <si>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</si>
  <si>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</si>
  <si>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</si>
  <si>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</si>
  <si>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</si>
  <si>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</si>
  <si>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</si>
  <si>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</si>
  <si>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</si>
  <si>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</si>
  <si>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</si>
  <si>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</si>
  <si>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</si>
  <si>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</si>
  <si>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</si>
  <si>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</si>
  <si>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</si>
  <si>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</si>
  <si>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</si>
  <si>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</si>
  <si>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</si>
  <si>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</si>
  <si>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</si>
  <si>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</si>
  <si>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</si>
  <si>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</si>
  <si>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</si>
  <si>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</si>
  <si>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</si>
  <si>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</si>
  <si>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</si>
  <si>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</si>
  <si>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</si>
  <si>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</si>
  <si>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</si>
  <si>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</si>
  <si>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</si>
  <si>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</si>
  <si>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</si>
  <si>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</si>
  <si>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</si>
  <si>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</si>
  <si>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</si>
  <si>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</si>
  <si>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</si>
  <si>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</si>
  <si>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</si>
  <si>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</si>
  <si>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</si>
  <si>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</si>
  <si>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</si>
  <si>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</si>
  <si>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</si>
  <si>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</si>
  <si>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</si>
  <si>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</si>
  <si>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</si>
  <si>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</si>
  <si>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</si>
  <si>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</si>
  <si>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</si>
  <si>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</si>
  <si>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</si>
  <si>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</si>
  <si>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</si>
  <si>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</si>
  <si>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</si>
  <si>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</si>
  <si>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</si>
  <si>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</si>
  <si>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</si>
  <si>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</si>
  <si>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</si>
  <si>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</si>
  <si>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</si>
  <si>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</si>
  <si>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</si>
  <si>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</si>
  <si>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</si>
  <si>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</si>
  <si>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</si>
  <si>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</si>
  <si>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</si>
  <si>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</si>
  <si>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</si>
  <si>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</si>
  <si>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</si>
  <si>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</si>
  <si>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</si>
  <si>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</si>
  <si>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</si>
  <si>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</si>
  <si>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</si>
  <si>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</si>
  <si>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</si>
  <si>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</si>
  <si>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</si>
  <si>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</si>
  <si>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</si>
  <si>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</si>
  <si>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</si>
  <si>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</si>
  <si>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</si>
  <si>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</si>
  <si>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</si>
  <si>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</si>
  <si>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</si>
  <si>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</si>
  <si>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</si>
  <si>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</si>
  <si>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</si>
  <si>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</si>
  <si>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</si>
  <si>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</si>
  <si>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</si>
  <si>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</si>
  <si>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</si>
  <si>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</si>
  <si>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</si>
  <si>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</si>
  <si>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</si>
  <si>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</si>
  <si>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</si>
  <si>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</si>
  <si>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</si>
  <si>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</si>
  <si>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</si>
  <si>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</si>
  <si>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</si>
  <si>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</si>
  <si>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</si>
  <si>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</si>
  <si>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</si>
  <si>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</si>
  <si>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</si>
  <si>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</si>
  <si>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</si>
  <si>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</si>
  <si>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</si>
  <si>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</si>
  <si>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</si>
  <si>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</si>
  <si>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</si>
  <si>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</si>
  <si>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</si>
  <si>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</si>
  <si>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</si>
  <si>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</si>
  <si>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</si>
  <si>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</si>
  <si>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</si>
  <si>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</si>
  <si>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</si>
  <si>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</si>
  <si>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</si>
  <si>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</si>
  <si>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</si>
  <si>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</si>
  <si>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</si>
  <si>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</si>
  <si>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</si>
  <si>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</si>
  <si>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</si>
  <si>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</si>
  <si>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</si>
  <si>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</si>
  <si>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</si>
  <si>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</si>
  <si>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</si>
  <si>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</si>
  <si>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</si>
  <si>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</si>
  <si>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</si>
  <si>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</si>
  <si>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</si>
  <si>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</si>
  <si>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</si>
  <si>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</si>
  <si>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</si>
  <si>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</si>
  <si>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</si>
  <si>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</si>
  <si>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</si>
  <si>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</si>
  <si>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</si>
  <si>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</si>
  <si>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</si>
  <si>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</si>
  <si>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</si>
  <si>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</si>
  <si>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</si>
  <si>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</si>
  <si>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</si>
  <si>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</si>
  <si>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</si>
  <si>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</si>
  <si>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</si>
  <si>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</si>
  <si>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</si>
  <si>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</si>
  <si>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</si>
  <si>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</si>
  <si>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</si>
  <si>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</si>
  <si>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</si>
  <si>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</si>
  <si>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</si>
  <si>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</si>
  <si>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</si>
  <si>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</si>
  <si>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</si>
  <si>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</si>
  <si>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</si>
  <si>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</si>
  <si>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</si>
  <si>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</si>
  <si>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</si>
  <si>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</si>
  <si>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</si>
  <si>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</si>
  <si>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</si>
  <si>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</si>
  <si>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</si>
  <si>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</si>
  <si>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</si>
  <si>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</si>
  <si>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</si>
  <si>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</si>
  <si>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</si>
  <si>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</si>
  <si>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</si>
  <si>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</si>
  <si>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</si>
  <si>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</si>
  <si>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</si>
  <si>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</si>
  <si>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</si>
  <si>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</si>
  <si>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</si>
  <si>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</si>
  <si>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</si>
  <si>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</si>
  <si>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</si>
  <si>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</si>
  <si>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</si>
  <si>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</si>
  <si>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</si>
  <si>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</si>
  <si>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</si>
  <si>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</si>
  <si>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</si>
  <si>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</si>
  <si>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</si>
  <si>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</si>
  <si>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</si>
  <si>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</si>
  <si>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</si>
  <si>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</si>
  <si>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</si>
  <si>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</si>
  <si>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</si>
  <si>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</si>
  <si>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</si>
  <si>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</si>
  <si>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</si>
  <si>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</si>
  <si>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</si>
  <si>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</si>
  <si>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</si>
  <si>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</si>
  <si>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</si>
  <si>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</si>
  <si>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</si>
  <si>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</si>
  <si>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</si>
  <si>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</si>
  <si>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</si>
  <si>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</si>
  <si>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</si>
  <si>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</si>
  <si>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</si>
  <si>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</si>
  <si>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</si>
  <si>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</si>
  <si>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</si>
  <si>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</si>
  <si>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</si>
  <si>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</si>
  <si>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</si>
  <si>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</si>
  <si>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</si>
  <si>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</si>
  <si>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</si>
  <si>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</si>
  <si>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</si>
  <si>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</si>
  <si>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</si>
  <si>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</si>
  <si>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</si>
  <si>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</si>
  <si>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</si>
  <si>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</si>
  <si>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</si>
  <si>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</si>
  <si>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</si>
  <si>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</si>
  <si>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</si>
  <si>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</si>
  <si>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</si>
  <si>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</si>
  <si>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</si>
  <si>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</si>
  <si>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</si>
  <si>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</si>
  <si>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</si>
  <si>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</si>
  <si>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</si>
  <si>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</si>
  <si>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</si>
  <si>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</si>
  <si>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</si>
  <si>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</si>
  <si>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</si>
  <si>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</si>
  <si>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</si>
  <si>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</si>
  <si>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</si>
  <si>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</si>
  <si>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</si>
  <si>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</si>
  <si>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</si>
  <si>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</si>
  <si>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</si>
  <si>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</si>
  <si>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</si>
  <si>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</si>
  <si>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</si>
  <si>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</si>
  <si>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</si>
  <si>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</si>
  <si>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</si>
  <si>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</si>
  <si>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</si>
  <si>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</si>
  <si>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</si>
  <si>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</si>
  <si>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</si>
  <si>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</si>
  <si>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</si>
  <si>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</si>
  <si>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</si>
  <si>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</si>
  <si>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</si>
  <si>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</si>
  <si>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</si>
  <si>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</si>
  <si>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</si>
  <si>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</si>
  <si>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</si>
  <si>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</si>
  <si>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</si>
  <si>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</si>
  <si>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</si>
  <si>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</si>
  <si>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</si>
  <si>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</si>
  <si>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</si>
  <si>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</si>
  <si>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</si>
  <si>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</si>
  <si>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</si>
  <si>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</si>
  <si>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</si>
  <si>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</si>
  <si>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</si>
  <si>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</si>
  <si>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</si>
  <si>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</si>
  <si>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</si>
  <si>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</si>
  <si>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</si>
  <si>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</si>
  <si>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</si>
  <si>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</si>
  <si>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</si>
  <si>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</si>
  <si>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</si>
  <si>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</si>
  <si>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</si>
  <si>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</si>
  <si>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</si>
  <si>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</si>
  <si>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</si>
  <si>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</si>
  <si>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</si>
  <si>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</si>
  <si>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</si>
  <si>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</si>
  <si>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</si>
  <si>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</si>
  <si>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</si>
  <si>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</si>
  <si>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</si>
  <si>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</si>
  <si>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</si>
  <si>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</si>
  <si>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</si>
  <si>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</si>
  <si>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</si>
  <si>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</si>
  <si>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</si>
  <si>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</si>
  <si>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</si>
  <si>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</si>
  <si>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</si>
  <si>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</si>
  <si>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</si>
  <si>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</si>
  <si>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</si>
  <si>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</si>
  <si>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</si>
  <si>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</si>
  <si>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</si>
  <si>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</si>
  <si>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</si>
  <si>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</si>
  <si>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</si>
  <si>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</si>
  <si>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</si>
  <si>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</si>
  <si>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</si>
  <si>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</si>
  <si>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</si>
  <si>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</si>
  <si>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</si>
  <si>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</si>
  <si>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</si>
  <si>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</si>
  <si>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</si>
  <si>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</si>
  <si>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</si>
  <si>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</si>
  <si>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</si>
  <si>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</si>
  <si>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</si>
  <si>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</si>
  <si>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</si>
  <si>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</si>
  <si>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</si>
  <si>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</si>
  <si>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</si>
  <si>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</si>
  <si>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</si>
  <si>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</si>
  <si>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</si>
  <si>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</si>
  <si>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</si>
  <si>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</si>
  <si>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</si>
  <si>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</si>
  <si>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</si>
  <si>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</si>
  <si>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</si>
  <si>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</si>
  <si>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</si>
  <si>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</si>
  <si>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</si>
  <si>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</si>
  <si>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</si>
  <si>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</si>
  <si>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</si>
  <si>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</si>
  <si>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</si>
  <si>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</si>
  <si>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</si>
  <si>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</si>
  <si>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</si>
  <si>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</si>
  <si>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</si>
  <si>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</si>
  <si>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</si>
  <si>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</si>
  <si>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</si>
  <si>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</si>
  <si>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</si>
  <si>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</si>
  <si>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</si>
  <si>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</si>
  <si>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</si>
  <si>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</si>
  <si>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</si>
  <si>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</si>
  <si>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</si>
  <si>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</si>
  <si>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</si>
  <si>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</si>
  <si>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</si>
  <si>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</si>
  <si>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</si>
  <si>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</si>
  <si>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</si>
  <si>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</si>
  <si>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</si>
  <si>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</si>
  <si>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</si>
  <si>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</si>
  <si>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</si>
  <si>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</si>
  <si>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</si>
  <si>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</si>
  <si>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</si>
  <si>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</si>
  <si>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</si>
  <si>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</si>
  <si>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</si>
  <si>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</si>
  <si>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</si>
  <si>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</si>
  <si>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</si>
  <si>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</si>
  <si>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</si>
  <si>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</si>
  <si>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</si>
  <si>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</si>
  <si>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</si>
  <si>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</si>
  <si>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</si>
  <si>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</si>
  <si>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</si>
  <si>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</si>
  <si>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</si>
  <si>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</si>
  <si>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</si>
  <si>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</si>
  <si>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</si>
  <si>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</si>
  <si>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</si>
  <si>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</si>
  <si>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</si>
  <si>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</si>
  <si>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</si>
  <si>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</si>
  <si>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</si>
  <si>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</si>
  <si>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</si>
  <si>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</si>
  <si>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</si>
  <si>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</si>
  <si>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</si>
  <si>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</si>
  <si>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</si>
  <si>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</si>
  <si>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</si>
  <si>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</si>
  <si>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</si>
  <si>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</si>
  <si>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</si>
  <si>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</si>
  <si>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</si>
  <si>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</si>
  <si>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</si>
  <si>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</si>
  <si>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</si>
  <si>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</si>
  <si>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</si>
  <si>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</si>
  <si>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</si>
  <si>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</si>
  <si>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</si>
  <si>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</si>
  <si>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</si>
  <si>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</si>
  <si>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</si>
  <si>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</si>
  <si>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</si>
  <si>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</si>
  <si>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</si>
  <si>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</si>
  <si>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</si>
  <si>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</si>
  <si>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</si>
  <si>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</si>
  <si>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</si>
  <si>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</si>
  <si>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</si>
  <si>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</si>
  <si>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</si>
  <si>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</si>
  <si>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</si>
  <si>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</si>
  <si>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</si>
  <si>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</si>
  <si>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</si>
  <si>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</si>
  <si>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</si>
  <si>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</si>
  <si>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</si>
  <si>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</si>
  <si>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</si>
  <si>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</si>
  <si>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</si>
  <si>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</si>
  <si>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</si>
  <si>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</si>
  <si>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</si>
  <si>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</si>
  <si>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</si>
  <si>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</si>
  <si>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</si>
  <si>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</si>
  <si>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</si>
  <si>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</si>
  <si>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</si>
  <si>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</si>
  <si>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</si>
  <si>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</si>
  <si>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</si>
  <si>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</si>
  <si>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</si>
  <si>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</si>
  <si>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</si>
  <si>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</si>
  <si>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</si>
  <si>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</si>
  <si>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</si>
  <si>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</si>
  <si>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</si>
  <si>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</si>
  <si>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</si>
  <si>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</si>
  <si>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</si>
  <si>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</si>
  <si>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</si>
  <si>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</si>
  <si>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</si>
  <si>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</si>
  <si>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</si>
  <si>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</si>
  <si>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</si>
  <si>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</si>
  <si>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</si>
  <si>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</si>
  <si>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</si>
  <si>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</si>
  <si>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</si>
  <si>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</si>
  <si>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</si>
  <si>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</si>
  <si>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</si>
  <si>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</si>
  <si>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</si>
  <si>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</si>
  <si>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</si>
  <si>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</si>
  <si>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</si>
  <si>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</si>
  <si>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</si>
  <si>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</si>
  <si>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</si>
  <si>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</si>
  <si>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</si>
  <si>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</si>
  <si>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</si>
  <si>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</si>
  <si>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</si>
  <si>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</si>
  <si>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</si>
  <si>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</si>
  <si>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</si>
  <si>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</si>
  <si>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</si>
  <si>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</si>
  <si>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</si>
  <si>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</si>
  <si>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</si>
  <si>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</si>
  <si>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</si>
  <si>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</si>
  <si>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</si>
  <si>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</si>
  <si>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</si>
  <si>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</si>
  <si>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</si>
  <si>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</si>
  <si>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</si>
  <si>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</si>
  <si>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</si>
  <si>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</si>
  <si>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</si>
  <si>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</si>
  <si>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</si>
  <si>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</si>
  <si>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</si>
  <si>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</si>
  <si>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</si>
  <si>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</si>
  <si>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</si>
  <si>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</si>
  <si>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</si>
  <si>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</si>
  <si>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</si>
  <si>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</si>
  <si>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</si>
  <si>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</si>
  <si>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</si>
  <si>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</si>
  <si>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</si>
  <si>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</si>
  <si>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</si>
  <si>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</si>
  <si>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</si>
  <si>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</si>
  <si>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</si>
  <si>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</si>
  <si>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</si>
  <si>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</si>
  <si>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</si>
  <si>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</si>
  <si>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</si>
  <si>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</si>
  <si>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</si>
  <si>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</si>
  <si>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</si>
  <si>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</si>
  <si>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</si>
  <si>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</si>
  <si>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</si>
  <si>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</si>
  <si>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</si>
  <si>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</si>
  <si>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</si>
  <si>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</si>
  <si>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</si>
  <si>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</si>
  <si>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</si>
  <si>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</si>
  <si>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</si>
  <si>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</si>
  <si>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</si>
  <si>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</si>
  <si>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</si>
  <si>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</si>
  <si>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</si>
  <si>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</si>
  <si>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</si>
  <si>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</si>
  <si>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</si>
  <si>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</si>
  <si>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</si>
  <si>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</si>
  <si>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</si>
  <si>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</si>
  <si>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</si>
  <si>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</si>
  <si>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</si>
  <si>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</si>
  <si>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</si>
  <si>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</si>
  <si>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</si>
  <si>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</si>
  <si>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</si>
  <si>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</si>
  <si>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</si>
  <si>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</si>
  <si>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</si>
  <si>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</si>
  <si>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</si>
  <si>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</si>
  <si>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</si>
  <si>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</si>
  <si>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</si>
  <si>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</si>
  <si>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</si>
  <si>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</si>
  <si>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</si>
  <si>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</si>
  <si>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</si>
  <si>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</si>
  <si>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</si>
  <si>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</si>
  <si>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</si>
  <si>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</si>
  <si>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</si>
  <si>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</si>
  <si>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</si>
  <si>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</si>
  <si>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</si>
  <si>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</si>
  <si>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</si>
  <si>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</si>
  <si>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</si>
  <si>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</si>
  <si>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</si>
  <si>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</si>
  <si>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</si>
  <si>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</si>
  <si>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</si>
  <si>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</si>
  <si>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</si>
  <si>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</si>
  <si>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</si>
  <si>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</si>
  <si>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</si>
  <si>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</si>
  <si>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</si>
  <si>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</si>
  <si>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</si>
  <si>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</si>
  <si>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</si>
  <si>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</si>
  <si>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</si>
  <si>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</si>
  <si>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</si>
  <si>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</si>
  <si>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</si>
  <si>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</si>
  <si>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</si>
  <si>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</si>
  <si>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</si>
  <si>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</si>
  <si>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</si>
  <si>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</si>
  <si>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</si>
  <si>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</si>
  <si>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</si>
  <si>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</si>
  <si>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</si>
  <si>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</si>
  <si>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</si>
  <si>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</si>
  <si>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</si>
  <si>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</si>
  <si>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</si>
  <si>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</si>
  <si>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</si>
  <si>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</si>
  <si>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</si>
  <si>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</si>
  <si>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</si>
  <si>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</si>
  <si>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</si>
  <si>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</si>
  <si>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</si>
  <si>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</si>
  <si>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</si>
  <si>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</si>
  <si>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</si>
  <si>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</si>
  <si>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</si>
  <si>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</si>
  <si>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</si>
  <si>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</si>
  <si>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</si>
  <si>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</si>
  <si>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</si>
  <si>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</si>
  <si>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</si>
  <si>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</si>
  <si>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</si>
  <si>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</si>
  <si>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</si>
  <si>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</si>
  <si>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</si>
  <si>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</si>
  <si>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</si>
  <si>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</si>
  <si>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</si>
  <si>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</si>
  <si>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</si>
  <si>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</si>
  <si>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</si>
  <si>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</si>
  <si>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</si>
  <si>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</si>
  <si>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</si>
  <si>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</si>
  <si>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</si>
  <si>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</si>
  <si>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</si>
  <si>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</si>
  <si>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</si>
  <si>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</si>
  <si>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</si>
  <si>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</si>
  <si>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</si>
  <si>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</si>
  <si>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</si>
  <si>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</si>
  <si>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</si>
  <si>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</si>
  <si>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</si>
  <si>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</si>
  <si>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</si>
  <si>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</si>
  <si>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</si>
  <si>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</si>
  <si>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</si>
  <si>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</si>
  <si>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</si>
  <si>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</si>
  <si>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</si>
  <si>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</si>
  <si>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</si>
  <si>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</si>
  <si>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</si>
  <si>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</si>
  <si>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</si>
  <si>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</si>
  <si>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</si>
  <si>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</si>
  <si>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</si>
  <si>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</si>
  <si>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</si>
  <si>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</si>
  <si>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</si>
  <si>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</si>
  <si>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</si>
  <si>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</si>
  <si>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</si>
  <si>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</si>
  <si>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</si>
  <si>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</si>
  <si>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</si>
  <si>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</si>
  <si>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</si>
  <si>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</si>
  <si>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</si>
  <si>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</si>
  <si>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</si>
  <si>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</si>
  <si>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</si>
  <si>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</si>
  <si>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</si>
  <si>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</si>
  <si>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</si>
  <si>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</si>
  <si>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</si>
  <si>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</si>
  <si>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</si>
  <si>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</si>
  <si>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</si>
  <si>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</si>
  <si>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</si>
  <si>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</si>
  <si>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</si>
  <si>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</si>
  <si>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</si>
  <si>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</si>
  <si>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</si>
  <si>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</si>
  <si>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</si>
  <si>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</si>
  <si>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</si>
  <si>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</si>
  <si>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</si>
  <si>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</si>
  <si>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</si>
  <si>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</si>
  <si>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</si>
  <si>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</si>
  <si>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</si>
  <si>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</si>
  <si>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</si>
  <si>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</si>
  <si>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</si>
  <si>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</si>
  <si>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</si>
  <si>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</si>
  <si>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</si>
  <si>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</si>
  <si>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</si>
  <si>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</si>
  <si>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</si>
  <si>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</si>
  <si>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</si>
  <si>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</si>
  <si>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</si>
  <si>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</si>
  <si>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</si>
  <si>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</si>
  <si>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</si>
  <si>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</si>
  <si>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</si>
  <si>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</si>
  <si>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</si>
  <si>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</si>
  <si>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</si>
  <si>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</si>
  <si>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</si>
  <si>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</si>
  <si>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</si>
  <si>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</si>
  <si>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</si>
  <si>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</si>
  <si>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</si>
  <si>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</si>
  <si>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</si>
  <si>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</si>
  <si>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</si>
  <si>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</si>
  <si>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</si>
  <si>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</si>
  <si>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</si>
  <si>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</si>
  <si>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</si>
  <si>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</si>
  <si>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</si>
  <si>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</si>
  <si>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</si>
  <si>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</si>
  <si>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</si>
  <si>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</si>
  <si>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</si>
  <si>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</si>
  <si>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</si>
  <si>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</si>
  <si>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</si>
  <si>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</si>
  <si>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</si>
  <si>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</si>
  <si>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</si>
  <si>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</si>
  <si>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</si>
  <si>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</si>
  <si>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</si>
  <si>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</si>
  <si>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</si>
  <si>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</si>
  <si>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</si>
  <si>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</si>
  <si>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</si>
  <si>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</si>
  <si>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</si>
  <si>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</si>
  <si>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</si>
  <si>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</si>
  <si>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</si>
  <si>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</si>
  <si>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</si>
  <si>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</si>
  <si>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</si>
  <si>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</si>
  <si>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</si>
  <si>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</si>
  <si>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</si>
  <si>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</si>
  <si>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</si>
  <si>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</si>
  <si>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</si>
  <si>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</si>
  <si>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</si>
  <si>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</si>
  <si>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</si>
  <si>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</si>
  <si>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</si>
  <si>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</si>
  <si>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</si>
  <si>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</si>
  <si>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</si>
  <si>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</si>
  <si>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</si>
  <si>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</si>
  <si>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</si>
  <si>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</si>
  <si>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</si>
  <si>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</si>
  <si>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</si>
  <si>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</si>
  <si>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</si>
  <si>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</si>
  <si>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</si>
  <si>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</si>
  <si>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</si>
  <si>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</si>
  <si>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</si>
  <si>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</si>
  <si>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</si>
  <si>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</si>
  <si>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</si>
  <si>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</si>
  <si>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</si>
  <si>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</si>
  <si>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</si>
  <si>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</si>
  <si>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</si>
  <si>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</si>
  <si>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</si>
  <si>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</si>
  <si>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</si>
  <si>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</si>
  <si>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</si>
  <si>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</si>
  <si>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</si>
  <si>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</si>
  <si>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</si>
  <si>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</si>
  <si>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</si>
  <si>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</si>
  <si>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</si>
  <si>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</si>
  <si>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</si>
  <si>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</si>
  <si>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</si>
  <si>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</si>
  <si>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</si>
  <si>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</si>
  <si>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</si>
  <si>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</si>
  <si>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</si>
  <si>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</si>
  <si>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</si>
  <si>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</si>
  <si>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</si>
  <si>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</si>
  <si>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</si>
  <si>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</si>
  <si>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</si>
  <si>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</si>
  <si>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</si>
  <si>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</si>
  <si>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</si>
  <si>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</si>
  <si>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</si>
  <si>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</si>
  <si>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</si>
  <si>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</si>
  <si>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</si>
  <si>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</si>
  <si>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</si>
  <si>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</si>
  <si>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</si>
  <si>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</si>
  <si>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</si>
  <si>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</si>
  <si>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</si>
  <si>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</si>
  <si>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</si>
  <si>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</si>
  <si>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</si>
  <si>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</si>
  <si>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</si>
  <si>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</si>
  <si>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</si>
  <si>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</si>
  <si>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</si>
  <si>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</si>
  <si>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</si>
  <si>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</si>
  <si>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</si>
  <si>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</si>
  <si>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</si>
  <si>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</si>
  <si>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</si>
  <si>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</si>
  <si>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</si>
  <si>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</si>
  <si>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</si>
  <si>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</si>
  <si>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</si>
  <si>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</si>
  <si>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</si>
  <si>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</si>
  <si>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</si>
  <si>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</si>
  <si>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</si>
  <si>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</si>
  <si>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</si>
  <si>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</si>
  <si>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</si>
  <si>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</si>
  <si>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</si>
  <si>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</si>
  <si>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</si>
  <si>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</si>
  <si>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</si>
  <si>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</si>
  <si>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</si>
  <si>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</si>
  <si>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</si>
  <si>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</si>
  <si>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</si>
  <si>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</si>
  <si>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</si>
  <si>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</si>
  <si>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</si>
  <si>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</si>
  <si>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</si>
  <si>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</si>
  <si>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</si>
  <si>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</si>
  <si>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</si>
  <si>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</si>
  <si>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</si>
  <si>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</si>
  <si>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</si>
  <si>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</si>
  <si>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</si>
  <si>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</si>
  <si>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</si>
  <si>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</si>
  <si>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</si>
  <si>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</si>
  <si>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</si>
  <si>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</si>
  <si>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</si>
  <si>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</si>
  <si>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</si>
  <si>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</si>
  <si>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</si>
  <si>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</si>
  <si>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</si>
  <si>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</si>
  <si>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</si>
  <si>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</si>
  <si>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</si>
  <si>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</si>
  <si>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</si>
  <si>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</si>
  <si>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</si>
  <si>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</si>
  <si>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</si>
  <si>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</si>
  <si>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</si>
  <si>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</si>
  <si>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</si>
  <si>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</si>
  <si>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</si>
  <si>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</si>
  <si>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</si>
  <si>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</si>
  <si>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</si>
  <si>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</si>
  <si>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</si>
  <si>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</si>
  <si>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</si>
  <si>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</si>
  <si>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</si>
  <si>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</si>
  <si>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</si>
  <si>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</si>
  <si>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</si>
  <si>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</si>
  <si>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</si>
  <si>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</si>
  <si>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</si>
  <si>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</si>
  <si>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</si>
  <si>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</si>
  <si>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</si>
  <si>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</si>
  <si>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</si>
  <si>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</si>
  <si>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</si>
  <si>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</si>
  <si>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</si>
  <si>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</si>
  <si>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</si>
  <si>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</si>
  <si>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</si>
  <si>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</si>
  <si>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</si>
  <si>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</si>
  <si>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</si>
  <si>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</si>
  <si>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</si>
  <si>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</si>
  <si>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</si>
  <si>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</si>
  <si>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</si>
  <si>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</si>
  <si>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</si>
  <si>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</si>
  <si>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</si>
  <si>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</si>
  <si>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</si>
  <si>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</si>
  <si>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</si>
  <si>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</si>
  <si>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</si>
  <si>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</si>
  <si>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</si>
  <si>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</si>
  <si>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</si>
  <si>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</si>
  <si>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</si>
  <si>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</si>
  <si>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</si>
  <si>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</si>
  <si>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</si>
  <si>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</si>
  <si>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</si>
  <si>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</si>
  <si>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</si>
  <si>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</si>
  <si>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</si>
  <si>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</si>
  <si>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</si>
  <si>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</si>
  <si>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</si>
  <si>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</si>
  <si>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</si>
  <si>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</si>
  <si>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</si>
  <si>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</si>
  <si>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</si>
  <si>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</si>
  <si>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</si>
  <si>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</si>
  <si>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</si>
  <si>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</si>
  <si>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</si>
  <si>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</si>
  <si>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</si>
  <si>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</si>
  <si>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</si>
  <si>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</si>
  <si>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</si>
  <si>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</si>
  <si>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</si>
  <si>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</si>
  <si>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</si>
  <si>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</si>
  <si>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</si>
  <si>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</si>
  <si>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</si>
  <si>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</si>
  <si>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</si>
  <si>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</si>
  <si>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</si>
  <si>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</si>
  <si>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</si>
  <si>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</si>
  <si>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</si>
  <si>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</si>
  <si>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</si>
  <si>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</si>
  <si>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</si>
  <si>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</si>
  <si>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</si>
  <si>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</si>
  <si>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</si>
  <si>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</si>
  <si>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</si>
  <si>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</si>
  <si>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</si>
  <si>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</si>
  <si>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</si>
  <si>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</si>
  <si>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</si>
  <si>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</si>
  <si>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</si>
  <si>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</si>
  <si>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</si>
  <si>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</si>
  <si>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</si>
  <si>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</si>
  <si>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</si>
  <si>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</si>
  <si>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</si>
  <si>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</si>
  <si>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</si>
  <si>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</si>
  <si>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</si>
  <si>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</si>
  <si>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</si>
  <si>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</si>
  <si>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</si>
  <si>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</si>
  <si>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</si>
  <si>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</si>
  <si>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</si>
  <si>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</si>
  <si>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</si>
  <si>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</si>
  <si>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</si>
  <si>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</si>
  <si>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</si>
  <si>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</si>
  <si>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</si>
  <si>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</si>
  <si>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</si>
  <si>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</si>
  <si>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</si>
  <si>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</si>
  <si>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</si>
  <si>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</si>
  <si>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</si>
  <si>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</si>
  <si>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</si>
  <si>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</si>
  <si>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</si>
  <si>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</si>
  <si>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</si>
  <si>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</si>
  <si>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</si>
  <si>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</si>
  <si>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</si>
  <si>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</si>
  <si>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</si>
  <si>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</si>
  <si>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</si>
  <si>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</si>
  <si>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</si>
  <si>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</si>
  <si>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</si>
  <si>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</si>
  <si>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</si>
  <si>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</si>
  <si>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</si>
  <si>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</si>
  <si>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</si>
  <si>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</si>
  <si>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</si>
  <si>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</si>
  <si>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</si>
  <si>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</si>
  <si>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</si>
  <si>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</si>
  <si>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</si>
  <si>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</si>
  <si>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</si>
  <si>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</si>
  <si>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</si>
  <si>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</si>
  <si>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</si>
  <si>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</si>
  <si>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</si>
  <si>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</si>
  <si>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</si>
  <si>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</si>
  <si>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</si>
  <si>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</si>
  <si>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</si>
  <si>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</si>
  <si>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</si>
  <si>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</si>
  <si>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</si>
  <si>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</si>
  <si>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</si>
  <si>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</si>
  <si>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</si>
  <si>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</si>
  <si>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</si>
  <si>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</si>
  <si>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</si>
  <si>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</si>
  <si>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</si>
  <si>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</si>
  <si>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</si>
  <si>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</si>
  <si>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</si>
  <si>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</si>
  <si>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</si>
  <si>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</si>
  <si>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</si>
  <si>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</si>
  <si>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</si>
  <si>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</si>
  <si>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</si>
  <si>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</si>
  <si>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</si>
  <si>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</si>
  <si>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</si>
  <si>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</si>
  <si>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</si>
  <si>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</si>
  <si>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</si>
  <si>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</si>
  <si>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</si>
  <si>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</si>
  <si>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</si>
  <si>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</si>
  <si>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</si>
  <si>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</si>
  <si>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</si>
  <si>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</si>
  <si>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</si>
  <si>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</si>
  <si>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</si>
  <si>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</si>
  <si>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</si>
  <si>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</si>
  <si>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</si>
  <si>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</si>
  <si>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</si>
  <si>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</si>
  <si>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</si>
  <si>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</si>
  <si>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</si>
  <si>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</si>
  <si>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</si>
  <si>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</si>
  <si>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</si>
  <si>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</si>
  <si>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</si>
  <si>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</si>
  <si>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</si>
  <si>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</si>
  <si>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</si>
  <si>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</si>
  <si>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</si>
  <si>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</si>
  <si>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</si>
  <si>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</si>
  <si>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</si>
  <si>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</si>
  <si>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</si>
  <si>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</si>
  <si>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</si>
  <si>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</si>
  <si>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</si>
  <si>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</si>
  <si>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</si>
  <si>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</si>
  <si>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</si>
  <si>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</si>
  <si>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</si>
  <si>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</si>
  <si>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</si>
  <si>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</si>
  <si>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</si>
  <si>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</si>
  <si>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</si>
  <si>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</si>
  <si>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</si>
  <si>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</si>
  <si>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</si>
  <si>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</si>
  <si>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</si>
  <si>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</si>
  <si>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</si>
  <si>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</si>
  <si>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</si>
  <si>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</si>
  <si>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</si>
  <si>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</si>
  <si>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</si>
  <si>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</si>
  <si>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</si>
  <si>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</si>
  <si>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</si>
  <si>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</si>
  <si>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</si>
  <si>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</si>
  <si>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</si>
  <si>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</si>
  <si>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</si>
  <si>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</si>
  <si>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</si>
  <si>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</si>
  <si>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</si>
  <si>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</si>
  <si>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</si>
  <si>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</si>
  <si>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</si>
  <si>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</si>
  <si>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</si>
  <si>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</si>
  <si>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</si>
  <si>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</si>
  <si>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</si>
  <si>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</si>
  <si>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</si>
  <si>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</si>
  <si>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</si>
  <si>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</si>
  <si>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</si>
  <si>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</si>
  <si>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</si>
  <si>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</si>
  <si>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</si>
  <si>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</si>
  <si>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</si>
  <si>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</si>
  <si>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</si>
  <si>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</si>
  <si>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</si>
  <si>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</si>
  <si>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</si>
  <si>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</si>
  <si>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</si>
  <si>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</si>
  <si>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</si>
  <si>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</si>
  <si>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</si>
  <si>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</si>
  <si>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</si>
  <si>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</si>
  <si>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</si>
  <si>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</si>
  <si>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</si>
  <si>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</si>
  <si>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</si>
  <si>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</si>
  <si>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</si>
  <si>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</si>
  <si>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</si>
  <si>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</si>
  <si>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</si>
  <si>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</si>
  <si>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</si>
  <si>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</si>
  <si>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</si>
  <si>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</si>
  <si>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</si>
  <si>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</si>
  <si>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</si>
  <si>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</si>
  <si>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</si>
  <si>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</si>
  <si>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</si>
  <si>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</si>
  <si>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</si>
  <si>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</si>
  <si>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</si>
  <si>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</si>
  <si>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</si>
  <si>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</si>
  <si>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</si>
  <si>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</si>
  <si>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</si>
  <si>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</si>
  <si>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</si>
  <si>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</si>
  <si>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</si>
  <si>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</si>
  <si>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</si>
  <si>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</si>
  <si>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</si>
  <si>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</si>
  <si>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</si>
  <si>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</si>
  <si>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</si>
  <si>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</si>
  <si>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</si>
  <si>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</si>
  <si>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</si>
  <si>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</si>
  <si>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</si>
  <si>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</si>
  <si>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</si>
  <si>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</si>
  <si>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</si>
  <si>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</si>
  <si>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</si>
  <si>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</si>
  <si>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</si>
  <si>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</si>
  <si>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</si>
  <si>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</si>
  <si>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</si>
  <si>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</si>
  <si>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</si>
  <si>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</si>
  <si>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</si>
  <si>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</si>
  <si>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</si>
  <si>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</si>
  <si>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</si>
  <si>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</si>
  <si>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</si>
  <si>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</si>
  <si>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</si>
  <si>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</si>
  <si>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</si>
  <si>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</si>
  <si>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</si>
  <si>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</si>
  <si>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</si>
  <si>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</si>
  <si>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</si>
  <si>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</si>
  <si>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</si>
  <si>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</si>
  <si>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</si>
  <si>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</si>
  <si>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</si>
  <si>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</si>
  <si>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</si>
  <si>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</si>
  <si>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</si>
  <si>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</si>
  <si>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</si>
  <si>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</si>
  <si>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</si>
  <si>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</si>
  <si>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</si>
  <si>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</si>
  <si>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</si>
  <si>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</si>
  <si>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</si>
  <si>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</si>
  <si>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</si>
  <si>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</si>
  <si>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</si>
  <si>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</si>
  <si>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</si>
  <si>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</si>
  <si>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</si>
  <si>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</si>
  <si>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</si>
  <si>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</si>
  <si>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</si>
  <si>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</si>
  <si>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</si>
  <si>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</si>
  <si>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</si>
  <si>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</si>
  <si>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</si>
  <si>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</si>
  <si>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</si>
  <si>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</si>
  <si>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</si>
  <si>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</si>
  <si>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</si>
  <si>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</si>
  <si>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</si>
  <si>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</si>
  <si>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</si>
  <si>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</si>
  <si>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</si>
  <si>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</si>
  <si>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</si>
  <si>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</si>
  <si>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</si>
  <si>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</si>
  <si>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</si>
  <si>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</si>
  <si>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</si>
  <si>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</si>
  <si>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</si>
  <si>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</si>
  <si>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</si>
  <si>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</si>
  <si>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</si>
  <si>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</si>
  <si>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</si>
  <si>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</si>
  <si>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</si>
  <si>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</si>
  <si>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</si>
  <si>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</si>
  <si>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</si>
  <si>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</si>
  <si>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</si>
  <si>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</si>
  <si>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</si>
  <si>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</si>
  <si>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</si>
  <si>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</si>
  <si>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</si>
  <si>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</si>
  <si>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</si>
  <si>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</si>
  <si>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</si>
  <si>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</si>
  <si>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</si>
  <si>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</si>
  <si>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</si>
  <si>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</si>
  <si>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</si>
  <si>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</si>
  <si>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</si>
  <si>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</si>
  <si>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</si>
  <si>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</si>
  <si>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</si>
  <si>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</si>
  <si>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</si>
  <si>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</si>
  <si>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</si>
  <si>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</si>
  <si>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</si>
  <si>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</si>
  <si>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</si>
  <si>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</si>
  <si>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</si>
  <si>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</si>
  <si>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</si>
  <si>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</si>
  <si>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</si>
  <si>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</si>
  <si>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</si>
  <si>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</si>
  <si>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</si>
  <si>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</si>
  <si>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</si>
  <si>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</si>
  <si>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</si>
  <si>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</si>
  <si>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</si>
  <si>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</si>
  <si>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</si>
  <si>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</si>
  <si>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</si>
  <si>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</si>
  <si>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</si>
  <si>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</si>
  <si>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</si>
  <si>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</si>
  <si>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</si>
  <si>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</si>
  <si>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</si>
  <si>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</si>
  <si>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</si>
  <si>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</si>
  <si>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</si>
  <si>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</si>
  <si>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</si>
  <si>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</si>
  <si>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</si>
  <si>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</si>
  <si>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</si>
  <si>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</si>
  <si>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</si>
  <si>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</si>
  <si>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</si>
  <si>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</si>
  <si>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</si>
  <si>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</si>
  <si>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</si>
  <si>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</si>
  <si>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</si>
  <si>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</si>
  <si>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</si>
  <si>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</si>
  <si>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</si>
  <si>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</si>
  <si>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</si>
  <si>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</si>
  <si>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</si>
  <si>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</si>
  <si>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</si>
  <si>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</si>
  <si>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</si>
  <si>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</si>
  <si>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</si>
  <si>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</si>
  <si>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</si>
  <si>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</si>
  <si>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</si>
  <si>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</si>
  <si>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</si>
  <si>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</si>
  <si>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</si>
  <si>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</si>
  <si>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</si>
  <si>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</si>
  <si>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</si>
  <si>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</si>
  <si>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</si>
  <si>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</si>
  <si>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</si>
  <si>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</si>
  <si>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</si>
  <si>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</si>
  <si>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</si>
  <si>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</si>
  <si>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</si>
  <si>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</si>
  <si>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</si>
  <si>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</si>
  <si>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</si>
  <si>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</si>
  <si>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</si>
  <si>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</si>
  <si>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</si>
  <si>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</si>
  <si>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</si>
  <si>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</si>
  <si>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</si>
  <si>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</si>
  <si>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</si>
  <si>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</si>
  <si>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</si>
  <si>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</si>
  <si>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</si>
  <si>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</si>
  <si>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</si>
  <si>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</si>
  <si>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</si>
  <si>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</si>
  <si>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</si>
  <si>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</si>
  <si>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</si>
  <si>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</si>
  <si>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</si>
  <si>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</si>
  <si>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</si>
  <si>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</si>
  <si>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</si>
  <si>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</si>
  <si>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</si>
  <si>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</si>
  <si>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</si>
  <si>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</si>
  <si>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</si>
  <si>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</si>
  <si>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</si>
  <si>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</si>
  <si>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</si>
  <si>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</si>
  <si>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</si>
  <si>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</si>
  <si>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</si>
  <si>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</si>
  <si>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</si>
  <si>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</si>
  <si>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</si>
  <si>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</si>
  <si>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</si>
  <si>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</si>
  <si>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</si>
  <si>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</si>
  <si>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</si>
  <si>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</si>
  <si>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</si>
  <si>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</si>
  <si>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</si>
  <si>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</si>
  <si>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</si>
  <si>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</si>
  <si>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</si>
  <si>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</si>
  <si>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</si>
  <si>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</si>
  <si>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</si>
  <si>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</si>
  <si>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</si>
  <si>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</si>
  <si>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</si>
  <si>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</si>
  <si>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</si>
  <si>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</si>
  <si>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</si>
  <si>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</si>
  <si>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</si>
  <si>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</si>
  <si>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</si>
  <si>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</si>
  <si>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</si>
  <si>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</si>
  <si>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</si>
  <si>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</si>
  <si>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</si>
  <si>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</si>
  <si>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</si>
  <si>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</si>
  <si>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</si>
  <si>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</si>
  <si>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</si>
  <si>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</si>
  <si>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</si>
  <si>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</si>
  <si>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</si>
  <si>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</si>
  <si>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</si>
  <si>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</si>
  <si>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</si>
  <si>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</si>
  <si>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</si>
  <si>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</si>
  <si>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</si>
  <si>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</si>
  <si>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</si>
  <si>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</si>
  <si>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</si>
  <si>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</si>
  <si>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</si>
  <si>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</si>
  <si>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</si>
  <si>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</si>
  <si>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</si>
  <si>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</si>
  <si>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</si>
  <si>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</si>
  <si>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</si>
  <si>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</si>
  <si>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</si>
  <si>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</si>
  <si>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</si>
  <si>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</si>
  <si>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</si>
  <si>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</si>
  <si>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</si>
  <si>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</si>
  <si>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</si>
  <si>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</si>
  <si>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</si>
  <si>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</si>
  <si>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</si>
  <si>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</si>
  <si>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</si>
  <si>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</si>
  <si>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</si>
  <si>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</si>
  <si>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</si>
  <si>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</si>
  <si>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</si>
  <si>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</si>
  <si>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</si>
  <si>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</si>
  <si>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</si>
  <si>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</si>
  <si>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</si>
  <si>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</si>
  <si>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</si>
  <si>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</si>
  <si>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</si>
  <si>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</si>
  <si>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</si>
  <si>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</si>
  <si>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</si>
  <si>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</si>
  <si>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</si>
  <si>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</si>
  <si>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</si>
  <si>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</si>
  <si>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</si>
  <si>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</si>
  <si>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</si>
  <si>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</si>
  <si>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</si>
  <si>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</si>
  <si>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</si>
  <si>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</si>
  <si>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</si>
  <si>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</si>
  <si>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</si>
  <si>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</si>
  <si>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</si>
  <si>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</si>
  <si>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</si>
  <si>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</si>
  <si>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</si>
  <si>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</si>
  <si>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</si>
  <si>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</si>
  <si>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</si>
  <si>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</si>
  <si>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</si>
  <si>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</si>
  <si>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</si>
  <si>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</si>
  <si>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</si>
  <si>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</si>
  <si>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</si>
  <si>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</si>
  <si>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</si>
  <si>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</si>
  <si>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</si>
  <si>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</si>
  <si>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</si>
  <si>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</si>
  <si>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</si>
  <si>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</si>
  <si>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</si>
  <si>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</si>
  <si>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</si>
  <si>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</si>
  <si>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</si>
  <si>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</si>
  <si>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</si>
  <si>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</si>
  <si>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</si>
  <si>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</si>
  <si>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</si>
  <si>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</si>
  <si>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</si>
  <si>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</si>
  <si>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</si>
  <si>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</si>
  <si>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</si>
  <si>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</si>
  <si>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</si>
  <si>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</si>
  <si>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</si>
  <si>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</si>
  <si>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</si>
  <si>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</si>
  <si>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</si>
  <si>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</si>
  <si>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</si>
  <si>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</si>
  <si>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</si>
  <si>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</si>
  <si>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</si>
  <si>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</si>
  <si>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</si>
  <si>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</si>
  <si>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</si>
  <si>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</si>
  <si>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</si>
  <si>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</si>
  <si>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</si>
  <si>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</si>
  <si>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</si>
  <si>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</si>
  <si>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</si>
  <si>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</si>
  <si>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</si>
  <si>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</si>
  <si>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</si>
  <si>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</si>
  <si>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</si>
  <si>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</si>
  <si>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</si>
  <si>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</si>
  <si>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</si>
  <si>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</si>
  <si>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</si>
  <si>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</si>
  <si>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</si>
  <si>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</si>
  <si>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</si>
  <si>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</si>
  <si>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</si>
  <si>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</si>
  <si>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</si>
  <si>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</si>
  <si>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</si>
  <si>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</si>
  <si>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</si>
  <si>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</si>
  <si>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</si>
  <si>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</si>
  <si>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</si>
  <si>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</si>
  <si>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</si>
  <si>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</si>
  <si>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</si>
  <si>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</si>
  <si>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</si>
  <si>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</si>
  <si>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</si>
  <si>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</si>
  <si>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</si>
  <si>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</si>
  <si>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</si>
  <si>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</si>
  <si>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</si>
  <si>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</si>
  <si>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</si>
  <si>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</si>
  <si>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</si>
  <si>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</si>
  <si>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</si>
  <si>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</si>
  <si>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</si>
  <si>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</si>
  <si>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</si>
  <si>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</si>
  <si>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</si>
  <si>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</si>
  <si>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</si>
  <si>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</si>
  <si>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</si>
  <si>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</si>
  <si>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</si>
  <si>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</si>
  <si>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</si>
  <si>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</si>
  <si>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</si>
  <si>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</si>
  <si>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</si>
  <si>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</si>
  <si>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</si>
  <si>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</si>
  <si>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</si>
  <si>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</si>
  <si>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</si>
  <si>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</si>
  <si>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</si>
  <si>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</si>
  <si>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</si>
  <si>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</si>
  <si>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</si>
  <si>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</si>
  <si>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</si>
  <si>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</si>
  <si>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</si>
  <si>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</si>
  <si>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</si>
  <si>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</si>
  <si>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</si>
  <si>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</si>
  <si>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</si>
  <si>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</si>
  <si>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</si>
  <si>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</si>
  <si>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</si>
  <si>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</si>
  <si>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</si>
  <si>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</si>
  <si>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</si>
  <si>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</si>
  <si>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</si>
  <si>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</si>
  <si>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</si>
  <si>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</si>
  <si>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</si>
  <si>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</si>
  <si>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</si>
  <si>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</si>
  <si>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</si>
  <si>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</si>
  <si>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</si>
  <si>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</si>
  <si>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</si>
  <si>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</si>
  <si>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</si>
  <si>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</si>
  <si>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</si>
  <si>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</si>
  <si>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</si>
  <si>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</si>
  <si>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</si>
  <si>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</si>
  <si>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</si>
  <si>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</si>
  <si>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</si>
  <si>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</si>
  <si>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</si>
  <si>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</si>
  <si>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</si>
  <si>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</si>
  <si>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</si>
  <si>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</si>
  <si>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</si>
  <si>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</si>
  <si>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</si>
  <si>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</si>
  <si>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</si>
  <si>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</si>
  <si>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</si>
  <si>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</si>
  <si>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</si>
  <si>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</si>
  <si>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</si>
  <si>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</si>
  <si>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</si>
  <si>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</si>
  <si>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</si>
  <si>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</si>
  <si>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</si>
  <si>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</si>
  <si>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</si>
  <si>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</si>
  <si>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</si>
  <si>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</si>
  <si>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</si>
  <si>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</si>
  <si>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</si>
  <si>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</si>
  <si>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</si>
  <si>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</si>
  <si>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</si>
  <si>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</si>
  <si>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</si>
  <si>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</si>
  <si>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</si>
  <si>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</si>
  <si>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</si>
  <si>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</si>
  <si>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</si>
  <si>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</si>
  <si>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</si>
  <si>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</si>
  <si>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</si>
  <si>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</si>
  <si>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</si>
  <si>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</si>
  <si>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</si>
  <si>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</si>
  <si>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</si>
  <si>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</si>
  <si>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</si>
  <si>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</si>
  <si>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</si>
  <si>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</si>
  <si>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</si>
  <si>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</si>
  <si>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</si>
  <si>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</si>
  <si>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</si>
  <si>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</si>
  <si>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</si>
  <si>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</si>
  <si>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</si>
  <si>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</si>
  <si>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</si>
  <si>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</si>
  <si>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</si>
  <si>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</si>
  <si>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</si>
  <si>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</si>
  <si>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</si>
  <si>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</si>
  <si>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</si>
  <si>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</si>
  <si>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</si>
  <si>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</si>
  <si>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</si>
  <si>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</si>
  <si>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</si>
  <si>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</si>
  <si>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</si>
  <si>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</si>
  <si>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</si>
  <si>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</si>
  <si>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</si>
  <si>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</si>
  <si>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</si>
  <si>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</si>
  <si>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</si>
  <si>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</si>
  <si>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</si>
  <si>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</si>
  <si>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</si>
  <si>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</si>
  <si>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</si>
  <si>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</si>
  <si>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</si>
  <si>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</si>
  <si>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</si>
  <si>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</si>
  <si>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</si>
  <si>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</si>
  <si>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</si>
  <si>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</si>
  <si>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</si>
  <si>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</si>
  <si>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</si>
  <si>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</si>
  <si>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</si>
  <si>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</si>
  <si>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</si>
  <si>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</si>
  <si>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</si>
  <si>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</si>
  <si>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</si>
  <si>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</si>
  <si>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</si>
  <si>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</si>
  <si>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</si>
  <si>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</si>
  <si>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</si>
  <si>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</si>
  <si>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</si>
  <si>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</si>
  <si>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</si>
  <si>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</si>
  <si>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</si>
  <si>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</si>
  <si>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</si>
  <si>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</si>
  <si>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</si>
  <si>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</si>
  <si>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</si>
  <si>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</si>
  <si>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</si>
  <si>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</si>
  <si>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</si>
  <si>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</si>
  <si>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</si>
  <si>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</si>
  <si>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</si>
  <si>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</si>
  <si>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</si>
  <si>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</si>
  <si>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</si>
  <si>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</si>
  <si>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</si>
  <si>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</si>
  <si>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</si>
  <si>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</si>
  <si>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</si>
  <si>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</si>
  <si>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</si>
  <si>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</si>
  <si>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</si>
  <si>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</si>
  <si>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</si>
  <si>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</si>
  <si>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</si>
  <si>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</si>
  <si>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</si>
  <si>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</si>
  <si>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</si>
  <si>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</si>
  <si>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</si>
  <si>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</si>
  <si>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</si>
  <si>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</si>
  <si>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</si>
  <si>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</si>
  <si>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</si>
  <si>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</si>
  <si>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</si>
  <si>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</si>
  <si>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</si>
  <si>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</si>
  <si>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</si>
  <si>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</si>
  <si>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</si>
  <si>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</si>
  <si>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</si>
  <si>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</si>
  <si>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</si>
  <si>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</si>
  <si>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</si>
  <si>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</si>
  <si>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</si>
  <si>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</si>
  <si>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</si>
  <si>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</si>
  <si>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</si>
  <si>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</si>
  <si>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</si>
  <si>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</si>
  <si>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</si>
  <si>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</si>
  <si>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</si>
  <si>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</si>
  <si>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</si>
  <si>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</si>
  <si>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</si>
  <si>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</si>
  <si>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</si>
  <si>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</si>
  <si>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</si>
  <si>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</si>
  <si>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</si>
  <si>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</si>
  <si>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</si>
  <si>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</si>
  <si>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</si>
  <si>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</si>
  <si>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</si>
  <si>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</si>
  <si>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</si>
  <si>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</si>
  <si>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</si>
  <si>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</si>
  <si>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</si>
  <si>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</si>
  <si>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</si>
  <si>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</si>
  <si>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</si>
  <si>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</si>
  <si>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</si>
  <si>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</si>
  <si>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</si>
  <si>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</si>
  <si>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</si>
  <si>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</si>
  <si>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</si>
  <si>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</si>
  <si>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</si>
  <si>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</si>
  <si>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</si>
  <si>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</si>
  <si>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</si>
  <si>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</si>
  <si>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</si>
  <si>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</si>
  <si>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</si>
  <si>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</si>
  <si>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</si>
  <si>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</si>
  <si>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</si>
  <si>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</si>
  <si>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</si>
  <si>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</si>
  <si>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</si>
  <si>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</si>
  <si>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</si>
  <si>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</si>
  <si>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</si>
  <si>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</si>
  <si>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</si>
  <si>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</si>
  <si>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</si>
  <si>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</si>
  <si>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</si>
  <si>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</si>
  <si>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</si>
  <si>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</si>
  <si>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</si>
  <si>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</si>
  <si>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</si>
  <si>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</si>
  <si>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</si>
  <si>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</si>
  <si>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</si>
  <si>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</si>
  <si>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</si>
  <si>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</si>
  <si>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</si>
  <si>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</si>
  <si>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</si>
  <si>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</si>
  <si>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</si>
  <si>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</si>
  <si>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</si>
  <si>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</si>
  <si>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</si>
  <si>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</si>
  <si>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</si>
  <si>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</si>
  <si>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</si>
  <si>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</si>
  <si>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</si>
  <si>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</si>
  <si>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</si>
  <si>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</si>
  <si>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</si>
  <si>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</si>
  <si>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</si>
  <si>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</si>
  <si>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</si>
  <si>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</si>
  <si>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</si>
  <si>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</si>
  <si>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</si>
  <si>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</si>
  <si>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</si>
  <si>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</si>
  <si>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</si>
  <si>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</si>
  <si>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</si>
  <si>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</si>
  <si>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</si>
  <si>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</si>
  <si>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</si>
  <si>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</si>
  <si>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</si>
  <si>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</si>
  <si>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</si>
  <si>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</si>
  <si>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</si>
  <si>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</si>
  <si>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</si>
  <si>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</si>
  <si>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</si>
  <si>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</si>
  <si>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</si>
  <si>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</si>
  <si>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</si>
  <si>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</si>
  <si>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</si>
  <si>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</si>
  <si>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</si>
  <si>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</si>
  <si>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</si>
  <si>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</si>
  <si>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</si>
  <si>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</si>
  <si>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</si>
  <si>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</si>
  <si>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</si>
  <si>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</si>
  <si>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</si>
  <si>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</si>
  <si>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</si>
  <si>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</si>
  <si>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</si>
  <si>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</si>
  <si>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</si>
  <si>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</si>
  <si>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</si>
  <si>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</si>
  <si>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</si>
  <si>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</si>
  <si>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</si>
  <si>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</si>
  <si>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</si>
  <si>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</si>
  <si>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</si>
  <si>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</si>
  <si>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</si>
  <si>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</si>
  <si>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</si>
  <si>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</si>
  <si>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</si>
  <si>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</si>
  <si>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</si>
  <si>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</si>
  <si>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</si>
  <si>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</si>
  <si>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</si>
  <si>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</si>
  <si>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</si>
  <si>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</si>
  <si>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</si>
  <si>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</si>
  <si>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</si>
  <si>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</si>
  <si>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</si>
  <si>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</si>
  <si>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</si>
  <si>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</si>
  <si>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</si>
  <si>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</si>
  <si>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</si>
  <si>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</si>
  <si>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</si>
  <si>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</si>
  <si>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</si>
  <si>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</si>
  <si>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</si>
  <si>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</si>
  <si>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</si>
  <si>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</si>
  <si>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</si>
  <si>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</si>
  <si>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</si>
  <si>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</si>
  <si>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</si>
  <si>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</si>
  <si>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</si>
  <si>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</si>
  <si>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</si>
  <si>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</si>
  <si>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</si>
  <si>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</si>
  <si>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</si>
  <si>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</si>
  <si>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</si>
  <si>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</si>
  <si>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</si>
  <si>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</si>
  <si>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</si>
  <si>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</si>
  <si>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</si>
  <si>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</si>
  <si>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</si>
  <si>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</si>
  <si>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</si>
  <si>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</si>
  <si>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</si>
  <si>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</si>
  <si>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</si>
  <si>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</si>
  <si>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</si>
  <si>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</si>
  <si>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</si>
  <si>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</si>
  <si>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</si>
  <si>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</si>
  <si>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</si>
  <si>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</si>
  <si>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</si>
  <si>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</si>
  <si>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</si>
  <si>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</si>
  <si>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</si>
  <si>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</si>
  <si>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</si>
  <si>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</si>
  <si>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</si>
  <si>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</si>
  <si>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</si>
  <si>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</si>
  <si>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</si>
  <si>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</si>
  <si>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</si>
  <si>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</si>
  <si>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</si>
  <si>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</si>
  <si>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</si>
  <si>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</si>
  <si>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</si>
  <si>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</si>
  <si>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</si>
  <si>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</si>
  <si>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</si>
  <si>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</si>
  <si>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</si>
  <si>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</si>
  <si>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</si>
  <si>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</si>
  <si>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</si>
  <si>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</si>
  <si>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</si>
  <si>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</si>
  <si>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</si>
  <si>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</si>
  <si>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</si>
  <si>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</si>
  <si>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</si>
  <si>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</si>
  <si>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</si>
  <si>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</si>
  <si>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</si>
  <si>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</si>
  <si>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</si>
  <si>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</si>
  <si>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</si>
  <si>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</si>
  <si>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</si>
  <si>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</si>
  <si>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</si>
  <si>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</si>
  <si>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</si>
  <si>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</si>
  <si>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</si>
  <si>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</si>
  <si>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</si>
  <si>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</si>
  <si>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</si>
  <si>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</si>
  <si>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</si>
  <si>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</si>
  <si>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</si>
  <si>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</si>
  <si>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</si>
  <si>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</si>
  <si>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</si>
  <si>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</si>
  <si>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</si>
  <si>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</si>
  <si>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</si>
  <si>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</si>
  <si>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</si>
  <si>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</si>
  <si>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</si>
  <si>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</si>
  <si>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</si>
  <si>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</si>
  <si>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</si>
  <si>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</si>
  <si>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</si>
  <si>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</si>
  <si>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</si>
  <si>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</si>
  <si>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</si>
  <si>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</si>
  <si>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</si>
  <si>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</si>
  <si>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</si>
  <si>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</si>
  <si>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</si>
  <si>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</si>
  <si>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</si>
  <si>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</si>
  <si>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</si>
  <si>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</si>
  <si>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</si>
  <si>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</si>
  <si>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</si>
  <si>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</si>
  <si>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</si>
  <si>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</si>
  <si>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</si>
  <si>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</si>
  <si>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</si>
  <si>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</si>
  <si>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</si>
  <si>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</si>
  <si>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</si>
  <si>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</si>
  <si>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</si>
  <si>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</si>
  <si>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</si>
  <si>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</si>
  <si>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</si>
  <si>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</si>
  <si>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</si>
  <si>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</si>
  <si>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</si>
  <si>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</si>
  <si>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</si>
  <si>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</si>
  <si>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</si>
  <si>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</si>
  <si>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</si>
  <si>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</si>
  <si>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</si>
  <si>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</si>
  <si>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</si>
  <si>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</si>
  <si>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</si>
  <si>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</si>
  <si>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</si>
  <si>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</si>
  <si>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</si>
  <si>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</si>
  <si>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</si>
  <si>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</si>
  <si>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</si>
  <si>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</si>
  <si>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</si>
  <si>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</si>
  <si>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</si>
  <si>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</si>
  <si>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</si>
  <si>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</si>
  <si>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</si>
  <si>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</si>
  <si>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</si>
  <si>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</si>
  <si>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</si>
  <si>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</si>
  <si>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</si>
  <si>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</si>
  <si>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</si>
  <si>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</si>
  <si>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</si>
  <si>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</si>
  <si>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</si>
  <si>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</si>
  <si>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</si>
  <si>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</si>
  <si>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</si>
  <si>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</si>
  <si>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</si>
  <si>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</si>
  <si>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</si>
  <si>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</si>
  <si>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</si>
  <si>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</si>
  <si>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</si>
  <si>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</si>
  <si>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</si>
  <si>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</si>
  <si>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</si>
  <si>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</si>
  <si>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</si>
  <si>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</si>
  <si>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</si>
  <si>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</si>
  <si>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</si>
  <si>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</si>
  <si>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</si>
  <si>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</si>
  <si>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</si>
  <si>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</si>
  <si>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</si>
  <si>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</si>
  <si>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</si>
  <si>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</si>
  <si>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</si>
  <si>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</si>
  <si>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</si>
  <si>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</si>
  <si>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</si>
  <si>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</si>
  <si>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</si>
  <si>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</si>
  <si>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</si>
  <si>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</si>
  <si>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</si>
  <si>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</si>
  <si>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</si>
  <si>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</si>
  <si>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</si>
  <si>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</si>
  <si>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</si>
  <si>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</si>
  <si>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</si>
  <si>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</si>
  <si>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</si>
  <si>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</si>
  <si>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</si>
  <si>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</si>
  <si>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</si>
  <si>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</si>
  <si>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</si>
  <si>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</si>
  <si>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</si>
  <si>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</si>
  <si>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</si>
  <si>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</si>
  <si>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</si>
  <si>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</si>
  <si>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</si>
  <si>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</si>
  <si>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</si>
  <si>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</si>
  <si>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</si>
  <si>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</si>
  <si>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</si>
  <si>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</si>
  <si>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</si>
  <si>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</si>
  <si>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</si>
  <si>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</si>
  <si>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</si>
  <si>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</si>
  <si>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</si>
  <si>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</si>
  <si>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</si>
  <si>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</si>
  <si>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</si>
  <si>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</si>
  <si>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</si>
  <si>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</si>
  <si>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</si>
  <si>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</si>
  <si>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</si>
  <si>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</si>
  <si>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</si>
  <si>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</si>
  <si>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</si>
  <si>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</si>
  <si>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</si>
  <si>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</si>
  <si>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</si>
  <si>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</si>
  <si>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</si>
  <si>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</si>
  <si>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</si>
  <si>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</si>
  <si>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</si>
  <si>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</si>
  <si>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</si>
  <si>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</si>
  <si>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</si>
  <si>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</si>
  <si>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</si>
  <si>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</si>
  <si>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</si>
  <si>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</si>
  <si>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</si>
  <si>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</si>
  <si>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</si>
  <si>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</si>
  <si>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</si>
  <si>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</si>
  <si>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</si>
  <si>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</si>
  <si>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</si>
  <si>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</si>
  <si>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</si>
  <si>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</si>
  <si>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</si>
  <si>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</si>
  <si>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</si>
  <si>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</si>
  <si>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</si>
  <si>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</si>
  <si>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</si>
  <si>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</si>
  <si>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</si>
  <si>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</si>
  <si>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</si>
  <si>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</si>
  <si>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</si>
  <si>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</si>
  <si>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</si>
  <si>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</si>
  <si>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</si>
  <si>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</si>
  <si>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</si>
  <si>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</si>
  <si>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</si>
  <si>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</si>
  <si>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</si>
  <si>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</si>
  <si>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</si>
  <si>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</si>
  <si>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</si>
  <si>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</si>
  <si>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</si>
  <si>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</si>
  <si>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</si>
  <si>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</si>
  <si>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</si>
  <si>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</si>
  <si>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</si>
  <si>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</si>
  <si>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</si>
  <si>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</si>
  <si>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</si>
  <si>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</si>
  <si>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</si>
  <si>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</si>
  <si>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</si>
  <si>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</si>
  <si>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</si>
  <si>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</si>
  <si>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</si>
  <si>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</si>
  <si>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</si>
  <si>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</si>
  <si>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</si>
  <si>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</si>
  <si>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</si>
  <si>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</si>
  <si>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</si>
  <si>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</si>
  <si>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</si>
  <si>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</si>
  <si>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</si>
  <si>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</si>
  <si>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</si>
  <si>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</si>
  <si>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</si>
  <si>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</si>
  <si>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</si>
  <si>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</si>
  <si>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</si>
  <si>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</si>
  <si>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</si>
  <si>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</si>
  <si>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</si>
  <si>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</si>
  <si>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</si>
  <si>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</si>
  <si>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</si>
  <si>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</si>
  <si>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</si>
  <si>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</si>
  <si>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</si>
  <si>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</si>
  <si>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</si>
  <si>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</si>
  <si>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</si>
  <si>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</si>
  <si>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</si>
  <si>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</si>
  <si>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</si>
  <si>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</si>
  <si>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</si>
  <si>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</si>
  <si>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</si>
  <si>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</si>
  <si>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</si>
  <si>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</si>
  <si>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</si>
  <si>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</si>
  <si>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</si>
  <si>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</si>
  <si>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</si>
  <si>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</si>
  <si>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</si>
  <si>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</si>
  <si>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</si>
  <si>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</si>
  <si>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</si>
  <si>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</si>
  <si>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</si>
  <si>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</si>
  <si>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</si>
  <si>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</si>
  <si>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</si>
  <si>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</si>
  <si>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</si>
  <si>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</si>
  <si>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</si>
  <si>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</si>
  <si>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</si>
  <si>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</si>
  <si>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</si>
  <si>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</si>
  <si>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</si>
  <si>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</si>
  <si>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</si>
  <si>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</si>
  <si>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</si>
  <si>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</si>
  <si>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</si>
  <si>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</si>
  <si>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</si>
  <si>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</si>
  <si>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</si>
  <si>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</si>
  <si>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</si>
  <si>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</si>
  <si>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</si>
  <si>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</si>
  <si>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</si>
  <si>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</si>
  <si>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</si>
  <si>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</si>
  <si>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</si>
  <si>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</si>
  <si>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</si>
  <si>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</si>
  <si>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</si>
  <si>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</si>
  <si>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</si>
  <si>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</si>
  <si>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</si>
  <si>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</si>
  <si>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</si>
  <si>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</si>
  <si>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</si>
  <si>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</si>
  <si>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</si>
  <si>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</si>
  <si>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</si>
  <si>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</si>
  <si>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</si>
  <si>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</si>
  <si>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</si>
  <si>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</si>
  <si>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</si>
  <si>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</si>
  <si>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</si>
  <si>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</si>
  <si>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</si>
  <si>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</si>
  <si>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</si>
  <si>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</si>
  <si>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</si>
  <si>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</si>
  <si>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</si>
  <si>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</si>
  <si>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</si>
  <si>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</si>
  <si>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</si>
  <si>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</si>
  <si>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</si>
  <si>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</si>
  <si>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</si>
  <si>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</si>
  <si>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</si>
  <si>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</si>
  <si>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</si>
  <si>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</si>
  <si>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</si>
  <si>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</si>
  <si>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</si>
  <si>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</si>
  <si>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</si>
  <si>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</si>
  <si>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</si>
  <si>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</si>
  <si>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</si>
  <si>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</si>
  <si>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</si>
  <si>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</si>
  <si>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</si>
  <si>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</si>
  <si>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</si>
  <si>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</si>
  <si>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</si>
  <si>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</si>
  <si>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</si>
  <si>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</si>
  <si>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</si>
  <si>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</si>
  <si>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</si>
  <si>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</si>
  <si>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</si>
  <si>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</si>
  <si>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</si>
  <si>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</si>
  <si>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</si>
  <si>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</si>
  <si>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</si>
  <si>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</si>
  <si>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</si>
  <si>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</si>
  <si>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</si>
  <si>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</si>
  <si>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</si>
  <si>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</si>
  <si>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</si>
  <si>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</si>
  <si>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</si>
  <si>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</si>
  <si>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</si>
  <si>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</si>
  <si>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</si>
  <si>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</si>
  <si>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</si>
  <si>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</si>
  <si>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</si>
  <si>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</si>
  <si>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</si>
  <si>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</si>
  <si>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</si>
  <si>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</si>
  <si>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</si>
  <si>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</si>
  <si>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</si>
  <si>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</si>
  <si>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</si>
  <si>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</si>
  <si>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</si>
  <si>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</si>
  <si>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</si>
  <si>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</si>
  <si>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</si>
  <si>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</si>
  <si>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</si>
  <si>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</si>
  <si>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</si>
  <si>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</si>
  <si>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</si>
  <si>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</si>
  <si>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</si>
  <si>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</si>
  <si>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</si>
  <si>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</si>
  <si>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</si>
  <si>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</si>
  <si>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</si>
  <si>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</si>
  <si>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</si>
  <si>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</si>
  <si>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</si>
  <si>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</si>
  <si>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</si>
  <si>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</si>
  <si>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</si>
  <si>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</si>
  <si>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</si>
  <si>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</si>
  <si>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</si>
  <si>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</si>
  <si>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</si>
  <si>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</si>
  <si>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</si>
  <si>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</si>
  <si>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</si>
  <si>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</si>
  <si>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</si>
  <si>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</si>
  <si>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</si>
  <si>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</si>
  <si>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</si>
  <si>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</si>
  <si>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</si>
  <si>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</si>
  <si>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</si>
  <si>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</si>
  <si>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</si>
  <si>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</si>
  <si>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</si>
  <si>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</si>
  <si>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</si>
  <si>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</si>
  <si>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</si>
  <si>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</si>
  <si>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</si>
  <si>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</si>
  <si>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</si>
  <si>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</si>
  <si>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</si>
  <si>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</si>
  <si>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</si>
  <si>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</si>
  <si>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</si>
  <si>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</si>
  <si>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</si>
  <si>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</si>
  <si>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</si>
  <si>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</si>
  <si>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</si>
  <si>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</si>
  <si>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</si>
  <si>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</si>
  <si>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</si>
  <si>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</si>
  <si>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</si>
  <si>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</si>
  <si>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</si>
  <si>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</si>
  <si>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</si>
  <si>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</si>
  <si>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</si>
  <si>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</si>
  <si>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</si>
  <si>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</si>
  <si>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</si>
  <si>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</si>
  <si>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</si>
  <si>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</si>
  <si>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</si>
  <si>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</si>
  <si>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</si>
  <si>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</si>
  <si>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</si>
  <si>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</si>
  <si>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</si>
  <si>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</si>
  <si>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</si>
  <si>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</si>
  <si>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</si>
  <si>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</si>
  <si>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</si>
  <si>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</si>
  <si>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</si>
  <si>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</si>
  <si>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</si>
  <si>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</si>
  <si>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</si>
  <si>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</si>
  <si>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</si>
  <si>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</si>
  <si>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</si>
  <si>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</si>
  <si>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</si>
  <si>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</si>
  <si>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</si>
  <si>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</si>
  <si>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</si>
  <si>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</si>
  <si>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</si>
  <si>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</si>
  <si>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</si>
  <si>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</si>
  <si>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</si>
  <si>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</si>
  <si>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</si>
  <si>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</si>
  <si>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</si>
  <si>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</si>
  <si>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</si>
  <si>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</si>
  <si>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</si>
  <si>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</si>
  <si>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</si>
  <si>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</si>
  <si>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</si>
  <si>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</si>
  <si>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</si>
  <si>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</si>
  <si>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</si>
  <si>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</si>
  <si>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</si>
  <si>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</si>
  <si>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</si>
  <si>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</si>
  <si>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</si>
  <si>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</si>
  <si>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</si>
  <si>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</si>
  <si>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</si>
  <si>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</si>
  <si>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</si>
  <si>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</si>
  <si>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</si>
  <si>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</si>
  <si>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</si>
  <si>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</si>
  <si>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</si>
  <si>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</si>
  <si>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</si>
  <si>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</si>
  <si>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</si>
  <si>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</si>
  <si>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</si>
  <si>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</si>
  <si>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</si>
  <si>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</si>
  <si>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</si>
  <si>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</si>
  <si>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</si>
  <si>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</si>
  <si>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</si>
  <si>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</si>
  <si>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</si>
  <si>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</si>
  <si>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</si>
  <si>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</si>
  <si>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</si>
  <si>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</si>
  <si>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</si>
  <si>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</si>
  <si>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</si>
  <si>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</si>
  <si>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</si>
  <si>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</si>
  <si>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</si>
  <si>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</si>
  <si>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</si>
  <si>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</si>
  <si>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</si>
  <si>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</si>
  <si>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</si>
  <si>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</si>
  <si>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</si>
  <si>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</si>
  <si>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</si>
  <si>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</si>
  <si>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</si>
  <si>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</si>
  <si>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</si>
  <si>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</si>
  <si>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</si>
  <si>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</si>
  <si>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</si>
  <si>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</si>
  <si>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</si>
  <si>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</si>
  <si>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</si>
  <si>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</si>
  <si>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</si>
  <si>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</si>
  <si>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</si>
  <si>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</si>
  <si>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</si>
  <si>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</si>
  <si>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</si>
  <si>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</si>
  <si>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</si>
  <si>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</si>
  <si>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</si>
  <si>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</si>
  <si>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</si>
  <si>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</si>
  <si>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</si>
  <si>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</si>
  <si>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</si>
  <si>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</si>
  <si>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</si>
  <si>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</si>
  <si>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</si>
  <si>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</si>
  <si>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</si>
  <si>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</si>
  <si>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</si>
  <si>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</si>
  <si>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</si>
  <si>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</si>
  <si>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</si>
  <si>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</si>
  <si>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</si>
  <si>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</si>
  <si>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</si>
  <si>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</si>
  <si>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</si>
  <si>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</si>
  <si>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</si>
  <si>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</si>
  <si>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</si>
  <si>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</si>
  <si>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</si>
  <si>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</si>
  <si>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</si>
  <si>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</si>
  <si>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</si>
  <si>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</si>
  <si>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</si>
  <si>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</si>
  <si>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</si>
  <si>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</si>
  <si>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</si>
  <si>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</si>
  <si>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</si>
  <si>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</si>
  <si>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</si>
  <si>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</si>
  <si>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</si>
  <si>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</si>
  <si>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</si>
  <si>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</si>
  <si>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</si>
  <si>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</si>
  <si>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</si>
  <si>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</si>
  <si>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</si>
  <si>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</si>
  <si>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</si>
  <si>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</si>
  <si>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</si>
  <si>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</si>
  <si>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</si>
  <si>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</si>
  <si>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</si>
  <si>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</si>
  <si>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</si>
  <si>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</si>
  <si>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</si>
  <si>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</si>
  <si>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</si>
  <si>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</si>
  <si>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</si>
  <si>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</si>
  <si>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</si>
  <si>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</si>
  <si>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</si>
  <si>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</si>
  <si>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</si>
  <si>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</si>
  <si>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</si>
  <si>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</si>
  <si>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</si>
  <si>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</si>
  <si>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</si>
  <si>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</si>
  <si>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</si>
  <si>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</si>
  <si>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</si>
  <si>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</si>
  <si>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</si>
  <si>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</si>
  <si>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</si>
  <si>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</si>
  <si>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</si>
  <si>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</si>
  <si>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</si>
  <si>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</si>
  <si>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</si>
  <si>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</si>
  <si>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</si>
  <si>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</si>
  <si>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</si>
  <si>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</si>
  <si>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</si>
  <si>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</si>
  <si>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</si>
  <si>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</si>
  <si>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</si>
  <si>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</si>
  <si>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</si>
  <si>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</si>
  <si>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</si>
  <si>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</si>
  <si>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</si>
  <si>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</si>
  <si>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</si>
  <si>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</si>
  <si>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</si>
  <si>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</si>
  <si>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</si>
  <si>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</si>
  <si>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</si>
  <si>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</si>
  <si>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</si>
  <si>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</si>
  <si>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</si>
  <si>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</si>
  <si>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</si>
  <si>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</si>
  <si>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</si>
  <si>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</si>
  <si>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</si>
  <si>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</si>
  <si>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</si>
  <si>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</si>
  <si>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</si>
  <si>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</si>
  <si>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</si>
  <si>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</si>
  <si>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</si>
  <si>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</si>
  <si>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</si>
  <si>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</si>
  <si>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</si>
  <si>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</si>
  <si>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</si>
  <si>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</si>
  <si>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</si>
  <si>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</si>
  <si>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</si>
  <si>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</si>
  <si>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</si>
  <si>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</si>
  <si>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</si>
  <si>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</si>
  <si>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</si>
  <si>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</si>
  <si>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</si>
  <si>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</si>
  <si>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</si>
  <si>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</si>
  <si>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</si>
  <si>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</si>
  <si>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</si>
  <si>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</si>
  <si>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</si>
  <si>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</si>
  <si>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</si>
  <si>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</si>
  <si>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</si>
  <si>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</si>
  <si>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</si>
  <si>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</si>
  <si>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</si>
  <si>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</si>
  <si>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</si>
  <si>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</si>
  <si>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</si>
  <si>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</si>
  <si>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</si>
  <si>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</si>
  <si>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</si>
  <si>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</si>
  <si>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</si>
  <si>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</si>
  <si>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</si>
  <si>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</si>
  <si>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</si>
  <si>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</si>
  <si>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</si>
  <si>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</si>
  <si>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</si>
  <si>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</si>
  <si>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</si>
  <si>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</si>
  <si>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</si>
  <si>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</si>
  <si>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</si>
  <si>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</si>
  <si>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</si>
  <si>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</si>
  <si>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</si>
  <si>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</si>
  <si>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</si>
  <si>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</si>
  <si>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</si>
  <si>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</si>
  <si>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</si>
  <si>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</si>
  <si>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</si>
  <si>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</si>
  <si>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</si>
  <si>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</si>
  <si>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</si>
  <si>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</si>
  <si>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</si>
  <si>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</si>
  <si>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</si>
  <si>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</si>
  <si>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</si>
  <si>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</si>
  <si>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</si>
  <si>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</si>
  <si>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</si>
  <si>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</si>
  <si>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</si>
  <si>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</si>
  <si>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</si>
  <si>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</si>
  <si>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</si>
  <si>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</si>
  <si>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</si>
  <si>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</si>
  <si>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</si>
  <si>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</si>
  <si>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</si>
  <si>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</si>
  <si>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</si>
  <si>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</si>
  <si>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</si>
  <si>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</si>
  <si>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</si>
  <si>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</si>
  <si>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</si>
  <si>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</si>
  <si>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</si>
  <si>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</si>
  <si>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</si>
  <si>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</si>
  <si>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</si>
  <si>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</si>
  <si>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</si>
  <si>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</si>
  <si>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</si>
  <si>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</si>
  <si>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</si>
  <si>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</si>
  <si>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</si>
  <si>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</si>
  <si>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</si>
  <si>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</si>
  <si>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</si>
  <si>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</si>
  <si>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</si>
  <si>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</si>
  <si>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</si>
  <si>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</si>
  <si>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</si>
  <si>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</si>
  <si>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</si>
  <si>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</si>
  <si>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</si>
  <si>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</si>
  <si>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</si>
  <si>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</si>
  <si>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</si>
  <si>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</si>
  <si>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</si>
  <si>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</si>
  <si>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</si>
  <si>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</si>
  <si>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</si>
  <si>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</si>
  <si>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</si>
  <si>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</si>
  <si>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</si>
  <si>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</si>
  <si>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</si>
  <si>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</si>
  <si>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</si>
  <si>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</si>
  <si>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</si>
  <si>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</si>
  <si>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</si>
  <si>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</si>
  <si>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</si>
  <si>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</si>
  <si>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</si>
  <si>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</si>
  <si>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</si>
  <si>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</si>
  <si>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</si>
  <si>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</si>
  <si>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</si>
  <si>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</si>
  <si>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</si>
  <si>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</si>
  <si>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</si>
  <si>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</si>
  <si>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</si>
  <si>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</si>
  <si>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</si>
  <si>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</si>
  <si>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</si>
  <si>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</si>
  <si>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</si>
  <si>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</si>
  <si>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</si>
  <si>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</si>
  <si>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</si>
  <si>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</si>
  <si>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</si>
  <si>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</si>
  <si>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</si>
  <si>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</si>
  <si>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</si>
  <si>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</si>
  <si>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</si>
  <si>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</si>
  <si>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</si>
  <si>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</si>
  <si>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</si>
  <si>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</si>
  <si>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</si>
  <si>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</si>
  <si>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</si>
  <si>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</si>
  <si>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</si>
  <si>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</si>
  <si>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</si>
  <si>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</si>
  <si>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</si>
  <si>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</si>
  <si>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</si>
  <si>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</si>
  <si>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</si>
  <si>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</si>
  <si>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</si>
  <si>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</si>
  <si>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</si>
  <si>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</si>
  <si>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</si>
  <si>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</si>
  <si>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</si>
  <si>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</si>
  <si>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</si>
  <si>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</si>
  <si>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</si>
  <si>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</si>
  <si>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</si>
  <si>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</si>
  <si>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</si>
  <si>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</si>
  <si>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</si>
  <si>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</si>
  <si>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</si>
  <si>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</si>
  <si>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</si>
  <si>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</si>
  <si>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</si>
  <si>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</si>
  <si>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</si>
  <si>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</si>
  <si>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</si>
  <si>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</si>
  <si>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</si>
  <si>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</si>
  <si>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</si>
  <si>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</si>
  <si>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</si>
  <si>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</si>
  <si>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</si>
  <si>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</si>
  <si>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</si>
  <si>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</si>
  <si>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</si>
  <si>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</si>
  <si>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</si>
  <si>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</si>
  <si>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</si>
  <si>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</si>
  <si>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</si>
  <si>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</si>
  <si>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</si>
  <si>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</si>
  <si>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</si>
  <si>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</si>
  <si>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</si>
  <si>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</si>
  <si>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</si>
  <si>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</si>
  <si>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</si>
  <si>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</si>
  <si>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</si>
  <si>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</si>
  <si>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</si>
  <si>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</si>
  <si>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</si>
  <si>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</si>
  <si>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</si>
  <si>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</si>
  <si>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</si>
  <si>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</si>
  <si>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</si>
  <si>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</si>
  <si>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</si>
  <si>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</si>
  <si>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</si>
  <si>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</si>
  <si>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</si>
  <si>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</si>
  <si>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</si>
  <si>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</si>
  <si>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</si>
  <si>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</si>
  <si>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</si>
  <si>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</si>
  <si>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</si>
  <si>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</si>
  <si>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</si>
  <si>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</si>
  <si>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</si>
  <si>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</si>
  <si>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</si>
  <si>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</si>
  <si>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</si>
  <si>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</si>
  <si>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</si>
  <si>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</si>
  <si>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</si>
  <si>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</si>
  <si>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</si>
  <si>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</si>
  <si>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</si>
  <si>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</si>
  <si>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</si>
  <si>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</si>
  <si>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</si>
  <si>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</si>
  <si>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</si>
  <si>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</si>
  <si>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</si>
  <si>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</si>
  <si>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</si>
  <si>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</si>
  <si>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</si>
  <si>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</si>
  <si>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</si>
  <si>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</si>
  <si>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</si>
  <si>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</si>
  <si>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</si>
  <si>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</si>
  <si>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</si>
  <si>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</si>
  <si>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</si>
  <si>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</si>
  <si>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</si>
  <si>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</si>
  <si>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</si>
  <si>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</si>
  <si>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</si>
  <si>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</si>
  <si>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</si>
  <si>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</si>
  <si>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</si>
  <si>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</si>
  <si>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</si>
  <si>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</si>
  <si>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</si>
  <si>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</si>
  <si>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</si>
  <si>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</si>
  <si>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</si>
  <si>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</si>
  <si>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</si>
  <si>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</si>
  <si>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</si>
  <si>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</si>
  <si>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</si>
  <si>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</si>
  <si>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</si>
  <si>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</si>
  <si>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</si>
  <si>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</si>
  <si>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</si>
  <si>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</si>
  <si>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</si>
  <si>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</si>
  <si>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</si>
  <si>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</si>
  <si>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</si>
  <si>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</si>
  <si>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</si>
  <si>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</si>
  <si>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</si>
  <si>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</si>
  <si>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</si>
  <si>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</si>
  <si>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</si>
  <si>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</si>
  <si>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</si>
  <si>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</si>
  <si>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</si>
  <si>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</si>
  <si>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</si>
  <si>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</si>
  <si>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</si>
  <si>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</si>
  <si>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</si>
  <si>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</si>
  <si>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</si>
  <si>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</si>
  <si>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</si>
  <si>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</si>
  <si>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</si>
  <si>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</si>
  <si>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</si>
  <si>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</si>
  <si>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</si>
  <si>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</si>
  <si>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</si>
  <si>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</si>
  <si>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</si>
  <si>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</si>
  <si>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</si>
  <si>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</si>
  <si>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</si>
  <si>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</si>
  <si>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</si>
  <si>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</si>
  <si>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</si>
  <si>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</si>
  <si>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</si>
  <si>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</si>
  <si>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</si>
  <si>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</si>
  <si>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</si>
  <si>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</si>
  <si>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</si>
  <si>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</si>
  <si>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</si>
  <si>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</si>
  <si>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</si>
  <si>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</si>
  <si>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</si>
  <si>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</si>
  <si>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</si>
  <si>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</si>
  <si>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</si>
  <si>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</si>
  <si>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</si>
  <si>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</si>
  <si>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</si>
  <si>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</si>
  <si>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</si>
  <si>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</si>
  <si>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</si>
  <si>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</si>
  <si>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</si>
  <si>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</si>
  <si>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</si>
  <si>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</si>
  <si>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</si>
  <si>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</si>
  <si>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</si>
  <si>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</si>
  <si>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</si>
  <si>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</si>
  <si>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</si>
  <si>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</si>
  <si>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</si>
  <si>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</si>
  <si>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</si>
  <si>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</si>
  <si>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</si>
  <si>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</si>
  <si>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</si>
  <si>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</si>
  <si>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</si>
  <si>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</si>
  <si>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</si>
  <si>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</si>
  <si>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</si>
  <si>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</si>
  <si>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</si>
  <si>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</si>
  <si>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</si>
  <si>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</si>
  <si>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</si>
  <si>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</si>
  <si>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</si>
  <si>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</si>
  <si>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</si>
  <si>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</si>
  <si>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</si>
  <si>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</si>
  <si>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</si>
  <si>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</si>
  <si>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</si>
  <si>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</si>
  <si>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</si>
  <si>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</si>
  <si>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</si>
  <si>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</si>
  <si>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</si>
  <si>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</si>
  <si>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</si>
  <si>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</si>
  <si>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</si>
  <si>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</si>
  <si>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</si>
  <si>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</si>
  <si>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</si>
  <si>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</si>
  <si>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</si>
  <si>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</si>
  <si>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</si>
  <si>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</si>
  <si>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</si>
  <si>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</si>
  <si>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</si>
  <si>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</si>
  <si>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</si>
  <si>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</si>
  <si>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</si>
  <si>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</si>
  <si>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</si>
  <si>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</si>
  <si>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</si>
  <si>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</si>
  <si>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</si>
  <si>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</si>
  <si>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</si>
  <si>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</si>
  <si>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</si>
  <si>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</si>
  <si>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</si>
  <si>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</si>
  <si>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</si>
  <si>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</si>
  <si>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</si>
  <si>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</si>
  <si>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</si>
  <si>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</si>
  <si>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</si>
  <si>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</si>
  <si>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</si>
  <si>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</si>
  <si>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</si>
  <si>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</si>
  <si>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</si>
  <si>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</si>
  <si>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</si>
  <si>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</si>
  <si>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</si>
  <si>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</si>
  <si>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</si>
  <si>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</si>
  <si>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</si>
  <si>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</si>
  <si>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</si>
  <si>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</si>
  <si>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</si>
  <si>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</si>
  <si>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</si>
  <si>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</si>
  <si>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</si>
  <si>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</si>
  <si>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</si>
  <si>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</si>
  <si>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</si>
  <si>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</si>
  <si>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</si>
  <si>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</si>
  <si>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</si>
  <si>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</si>
  <si>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</si>
  <si>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</si>
  <si>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</si>
  <si>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</si>
  <si>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</si>
  <si>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</si>
  <si>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</si>
  <si>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</si>
  <si>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</si>
  <si>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</si>
  <si>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</si>
  <si>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</si>
  <si>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</si>
  <si>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</si>
  <si>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</si>
  <si>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</si>
  <si>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</si>
  <si>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</si>
  <si>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</si>
  <si>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</si>
  <si>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</si>
  <si>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</si>
  <si>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</si>
  <si>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</si>
  <si>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</si>
  <si>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</si>
  <si>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</si>
  <si>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</si>
  <si>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</si>
  <si>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</si>
  <si>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</si>
  <si>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</si>
  <si>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</si>
  <si>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</si>
  <si>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</si>
  <si>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</si>
  <si>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</si>
  <si>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</si>
  <si>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</si>
  <si>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</si>
  <si>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</si>
  <si>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</si>
  <si>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</si>
  <si>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</si>
  <si>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</si>
  <si>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</si>
  <si>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</si>
  <si>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</si>
  <si>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</si>
  <si>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</si>
  <si>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</si>
  <si>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</si>
  <si>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</si>
  <si>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</si>
  <si>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</si>
  <si>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</si>
  <si>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</si>
  <si>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</si>
  <si>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</si>
  <si>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</si>
  <si>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</si>
  <si>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</si>
  <si>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</si>
  <si>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</si>
  <si>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</si>
  <si>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</si>
  <si>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</si>
  <si>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</si>
  <si>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</si>
  <si>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</si>
  <si>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</si>
  <si>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</si>
  <si>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</si>
  <si>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</si>
  <si>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</si>
  <si>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</si>
  <si>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</si>
  <si>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</si>
  <si>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</si>
  <si>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</si>
  <si>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</si>
  <si>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</si>
  <si>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</si>
  <si>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</si>
  <si>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</si>
  <si>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</si>
  <si>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</si>
  <si>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</si>
  <si>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</si>
  <si>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</si>
  <si>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</si>
  <si>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</si>
  <si>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</si>
  <si>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</si>
  <si>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</si>
  <si>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</si>
  <si>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</si>
  <si>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</si>
  <si>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</si>
  <si>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</si>
  <si>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</si>
  <si>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</si>
  <si>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</si>
  <si>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</si>
  <si>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</si>
  <si>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</si>
  <si>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</si>
  <si>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</si>
  <si>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</si>
  <si>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</si>
  <si>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</si>
  <si>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</si>
  <si>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</si>
  <si>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</si>
  <si>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</si>
  <si>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</si>
  <si>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</si>
  <si>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</si>
  <si>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</si>
  <si>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</si>
  <si>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</si>
  <si>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</si>
  <si>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</si>
  <si>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</si>
  <si>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</si>
  <si>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</si>
  <si>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</si>
  <si>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</si>
  <si>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</si>
  <si>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</si>
  <si>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</si>
  <si>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</si>
  <si>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</si>
  <si>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</si>
  <si>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</si>
  <si>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</si>
  <si>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</si>
  <si>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</si>
  <si>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</si>
  <si>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</si>
  <si>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</si>
  <si>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</si>
  <si>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</si>
  <si>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</si>
  <si>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</si>
  <si>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</si>
  <si>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</si>
  <si>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</si>
  <si>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</si>
  <si>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</si>
  <si>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</si>
  <si>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</si>
  <si>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</si>
  <si>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</si>
  <si>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</si>
  <si>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</si>
  <si>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</si>
  <si>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</si>
  <si>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</si>
  <si>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</si>
  <si>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</si>
  <si>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</si>
  <si>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</si>
  <si>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</si>
  <si>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</si>
  <si>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</si>
  <si>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</si>
  <si>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</si>
  <si>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</si>
  <si>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</si>
  <si>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</si>
  <si>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</si>
  <si>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</si>
  <si>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</si>
  <si>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</si>
  <si>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</si>
  <si>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</si>
  <si>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</si>
  <si>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</si>
  <si>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</si>
  <si>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</si>
  <si>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</si>
  <si>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</si>
  <si>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</si>
  <si>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</si>
  <si>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</si>
  <si>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</si>
  <si>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</si>
  <si>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</si>
  <si>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</si>
  <si>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</si>
  <si>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</si>
  <si>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</si>
  <si>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</si>
  <si>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</si>
  <si>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</si>
  <si>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</si>
  <si>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</si>
  <si>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</si>
  <si>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</si>
  <si>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</si>
  <si>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</si>
  <si>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</si>
  <si>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</si>
  <si>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</si>
  <si>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</si>
  <si>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</si>
  <si>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</si>
  <si>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</si>
  <si>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</si>
  <si>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</si>
  <si>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</si>
  <si>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</si>
  <si>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</si>
  <si>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</si>
  <si>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</si>
  <si>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</si>
  <si>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</si>
  <si>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</si>
  <si>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</si>
  <si>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</si>
  <si>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</si>
  <si>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</si>
  <si>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</si>
  <si>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</si>
  <si>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</si>
  <si>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</si>
  <si>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</si>
  <si>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</si>
  <si>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</si>
  <si>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</si>
  <si>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</si>
  <si>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</si>
  <si>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</si>
  <si>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</si>
  <si>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</si>
  <si>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</si>
  <si>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</si>
  <si>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</si>
  <si>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</si>
  <si>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</si>
  <si>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</si>
  <si>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</si>
  <si>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</si>
  <si>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</si>
  <si>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</si>
  <si>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</si>
  <si>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</si>
  <si>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</si>
  <si>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</si>
  <si>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</si>
  <si>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</si>
  <si>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</si>
  <si>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</si>
  <si>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</si>
  <si>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</si>
  <si>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</si>
  <si>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</si>
  <si>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</si>
  <si>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</si>
  <si>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</si>
  <si>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</si>
  <si>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</si>
  <si>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</si>
  <si>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</si>
  <si>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</si>
  <si>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</si>
  <si>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</si>
  <si>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</si>
  <si>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</si>
  <si>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</si>
  <si>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</si>
  <si>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</si>
  <si>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</si>
  <si>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</si>
  <si>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</si>
  <si>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</si>
  <si>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</si>
  <si>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</si>
  <si>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</si>
  <si>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</si>
  <si>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</si>
  <si>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</si>
  <si>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</si>
  <si>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</si>
  <si>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</si>
  <si>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</si>
  <si>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</si>
  <si>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</si>
  <si>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</si>
  <si>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</si>
  <si>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</si>
  <si>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</si>
  <si>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</si>
  <si>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</si>
  <si>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</si>
  <si>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</si>
  <si>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</si>
  <si>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</si>
  <si>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</si>
  <si>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</si>
  <si>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</si>
  <si>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</si>
  <si>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</si>
  <si>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</si>
  <si>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</si>
  <si>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</si>
  <si>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</si>
  <si>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</si>
  <si>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</si>
  <si>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</si>
  <si>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</si>
  <si>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</si>
  <si>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</si>
  <si>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</si>
  <si>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</si>
  <si>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</si>
  <si>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</si>
  <si>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</si>
  <si>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</si>
  <si>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</si>
  <si>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</si>
  <si>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</si>
  <si>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</si>
  <si>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</si>
  <si>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</si>
  <si>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</si>
  <si>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</si>
  <si>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</si>
  <si>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</si>
  <si>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</si>
  <si>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</si>
  <si>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</si>
  <si>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</si>
  <si>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</si>
  <si>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</si>
  <si>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</si>
  <si>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</si>
  <si>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</si>
  <si>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</si>
  <si>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</si>
  <si>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</si>
  <si>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</si>
  <si>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</si>
  <si>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</si>
  <si>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</si>
  <si>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</si>
  <si>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</si>
  <si>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</si>
  <si>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</si>
  <si>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</si>
  <si>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</si>
  <si>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</si>
  <si>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</si>
  <si>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</si>
  <si>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</si>
  <si>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</si>
  <si>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</si>
  <si>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</si>
  <si>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</si>
  <si>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</si>
  <si>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</si>
  <si>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</si>
  <si>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</si>
  <si>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</si>
  <si>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</si>
  <si>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</si>
  <si>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</si>
  <si>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</si>
  <si>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</si>
  <si>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</si>
  <si>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</si>
  <si>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</si>
  <si>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</si>
  <si>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</si>
  <si>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</si>
  <si>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</si>
  <si>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</si>
  <si>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</si>
  <si>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</si>
  <si>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</si>
  <si>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</si>
  <si>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</si>
  <si>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</si>
  <si>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</si>
  <si>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</si>
  <si>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</si>
  <si>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</si>
  <si>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</si>
  <si>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</si>
  <si>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</si>
  <si>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</si>
  <si>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</si>
  <si>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</si>
  <si>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</si>
  <si>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</si>
  <si>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</si>
  <si>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</si>
  <si>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</si>
  <si>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</si>
  <si>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</si>
  <si>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</si>
  <si>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</si>
  <si>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</si>
  <si>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</si>
  <si>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</si>
  <si>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</si>
  <si>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</si>
  <si>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</si>
  <si>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</si>
  <si>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</si>
  <si>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</si>
  <si>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</si>
  <si>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</si>
  <si>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</si>
  <si>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</si>
  <si>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</si>
  <si>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</si>
  <si>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</si>
  <si>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</si>
  <si>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</si>
  <si>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</si>
  <si>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</si>
  <si>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</si>
  <si>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</si>
  <si>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</si>
  <si>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</si>
  <si>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</si>
  <si>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</si>
  <si>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</si>
  <si>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</si>
  <si>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</si>
  <si>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</si>
  <si>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</si>
  <si>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</si>
  <si>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</si>
  <si>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</si>
  <si>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</si>
  <si>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</si>
  <si>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</si>
  <si>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</si>
  <si>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</si>
  <si>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</si>
  <si>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</si>
  <si>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</si>
  <si>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</si>
  <si>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</si>
  <si>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</si>
  <si>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</si>
  <si>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</si>
  <si>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</si>
  <si>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</si>
  <si>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</si>
  <si>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</si>
  <si>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</si>
  <si>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</si>
  <si>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</si>
  <si>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</si>
  <si>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</si>
  <si>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</si>
  <si>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</si>
  <si>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</si>
  <si>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</si>
  <si>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</si>
  <si>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</si>
  <si>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</si>
  <si>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</si>
  <si>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</si>
  <si>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</si>
  <si>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</si>
  <si>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</si>
  <si>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</si>
  <si>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</si>
  <si>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</si>
  <si>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</si>
  <si>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</si>
  <si>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</si>
  <si>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</si>
  <si>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</si>
  <si>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</si>
  <si>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</si>
  <si>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</si>
  <si>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</si>
  <si>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</si>
  <si>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</si>
  <si>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</si>
  <si>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</si>
  <si>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</si>
  <si>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</si>
  <si>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</si>
  <si>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</si>
  <si>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</si>
  <si>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</si>
  <si>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</si>
  <si>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</si>
  <si>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</si>
  <si>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</si>
  <si>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</si>
  <si>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</si>
  <si>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</si>
  <si>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</si>
  <si>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</si>
  <si>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</si>
  <si>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</si>
  <si>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</si>
  <si>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</si>
  <si>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</si>
  <si>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</si>
  <si>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</si>
  <si>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</si>
  <si>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</si>
  <si>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</si>
  <si>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</si>
  <si>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</si>
  <si>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</si>
  <si>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</si>
  <si>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</si>
  <si>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</si>
  <si>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</si>
  <si>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</si>
  <si>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</si>
  <si>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</si>
  <si>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</si>
  <si>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</si>
  <si>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</si>
  <si>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</si>
  <si>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</si>
  <si>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</si>
  <si>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</si>
  <si>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</si>
  <si>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</si>
  <si>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</si>
  <si>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</si>
  <si>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</si>
  <si>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</si>
  <si>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</si>
  <si>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</si>
  <si>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</si>
  <si>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</si>
  <si>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</si>
  <si>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</si>
  <si>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</si>
  <si>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</si>
  <si>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</si>
  <si>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</si>
  <si>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</si>
  <si>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</si>
  <si>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</si>
  <si>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</si>
  <si>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</si>
  <si>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</si>
  <si>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</si>
  <si>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</si>
  <si>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</si>
  <si>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</si>
  <si>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</si>
  <si>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</si>
  <si>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</si>
  <si>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</si>
  <si>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</si>
  <si>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</si>
  <si>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</si>
  <si>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</si>
  <si>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</si>
  <si>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</si>
  <si>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</si>
  <si>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</si>
  <si>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</si>
  <si>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</si>
  <si>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</si>
  <si>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</si>
  <si>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</si>
  <si>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</si>
  <si>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</si>
  <si>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</si>
  <si>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</si>
  <si>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</si>
  <si>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</si>
  <si>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</si>
  <si>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</si>
  <si>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</si>
  <si>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</si>
  <si>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</si>
  <si>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</si>
  <si>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</si>
  <si>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</si>
  <si>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</si>
  <si>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</si>
  <si>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</si>
  <si>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</si>
  <si>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</si>
  <si>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</si>
  <si>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</si>
  <si>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</si>
  <si>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</si>
  <si>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</si>
  <si>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</si>
  <si>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</si>
  <si>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</si>
  <si>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</si>
  <si>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</si>
  <si>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</si>
  <si>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</si>
  <si>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</si>
  <si>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</si>
  <si>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</si>
  <si>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</si>
  <si>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</si>
  <si>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</si>
  <si>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</si>
  <si>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</si>
  <si>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</si>
  <si>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</si>
  <si>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</si>
  <si>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</si>
  <si>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</si>
  <si>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</si>
  <si>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</si>
  <si>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</si>
  <si>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</si>
  <si>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</si>
  <si>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</si>
  <si>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</si>
  <si>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</si>
  <si>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</si>
  <si>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</si>
  <si>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</si>
  <si>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</si>
  <si>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</si>
  <si>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</si>
  <si>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</si>
  <si>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</si>
  <si>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</si>
  <si>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</si>
  <si>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</si>
  <si>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</si>
  <si>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</si>
  <si>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</si>
  <si>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</si>
  <si>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</si>
  <si>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</si>
  <si>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</si>
  <si>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</si>
  <si>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</si>
  <si>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</si>
  <si>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</si>
  <si>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</si>
  <si>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</si>
  <si>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</si>
  <si>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</si>
  <si>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</si>
  <si>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</si>
  <si>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</si>
  <si>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</si>
  <si>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</si>
  <si>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</si>
  <si>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</si>
  <si>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</si>
  <si>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</si>
  <si>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</si>
  <si>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</si>
  <si>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</si>
  <si>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</si>
  <si>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</si>
  <si>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</si>
  <si>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</si>
  <si>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</si>
  <si>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</si>
  <si>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</si>
  <si>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</si>
  <si>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</si>
  <si>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</si>
  <si>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</si>
  <si>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</si>
  <si>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</si>
  <si>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</si>
  <si>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</si>
  <si>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</si>
  <si>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</si>
  <si>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</si>
  <si>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</si>
  <si>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</si>
  <si>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</si>
  <si>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</si>
  <si>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</si>
  <si>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</si>
  <si>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</si>
  <si>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</si>
  <si>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</si>
  <si>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</si>
  <si>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</si>
  <si>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</si>
  <si>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</si>
  <si>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</si>
  <si>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</si>
  <si>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</si>
  <si>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</si>
  <si>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</si>
  <si>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</si>
  <si>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</si>
  <si>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</si>
  <si>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</si>
  <si>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</si>
  <si>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</si>
  <si>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</si>
  <si>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</si>
  <si>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</si>
  <si>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</si>
  <si>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</si>
  <si>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</si>
  <si>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</si>
  <si>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</si>
  <si>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</si>
  <si>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</si>
  <si>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</si>
  <si>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</si>
  <si>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</si>
  <si>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</si>
  <si>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</si>
  <si>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</si>
  <si>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</si>
  <si>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</si>
  <si>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</si>
  <si>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</si>
  <si>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</si>
  <si>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</si>
  <si>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</si>
  <si>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</si>
  <si>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</si>
  <si>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</si>
  <si>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</si>
  <si>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</si>
  <si>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</si>
  <si>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</si>
  <si>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</si>
  <si>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</si>
  <si>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</si>
  <si>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</si>
  <si>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</si>
  <si>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</si>
  <si>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</si>
  <si>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</si>
  <si>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</si>
  <si>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</si>
  <si>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</si>
  <si>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</si>
  <si>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</si>
  <si>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</si>
  <si>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</si>
  <si>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</si>
  <si>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</si>
  <si>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</si>
  <si>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</si>
  <si>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</si>
  <si>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</si>
  <si>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</si>
  <si>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</si>
  <si>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</si>
  <si>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</si>
  <si>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</si>
  <si>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</si>
  <si>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</si>
  <si>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</si>
  <si>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</si>
  <si>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</si>
  <si>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</si>
  <si>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</si>
  <si>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</si>
  <si>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</si>
  <si>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</si>
  <si>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</si>
  <si>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</si>
  <si>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</si>
  <si>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</si>
  <si>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</si>
  <si>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</si>
  <si>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</si>
  <si>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</si>
  <si>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</si>
  <si>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</si>
  <si>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</si>
  <si>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</si>
  <si>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</si>
  <si>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</si>
  <si>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</si>
  <si>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</si>
  <si>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</si>
  <si>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</si>
  <si>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</si>
  <si>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</si>
  <si>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</si>
  <si>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</si>
  <si>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</si>
  <si>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</si>
  <si>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</si>
  <si>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</si>
  <si>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</si>
  <si>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</si>
  <si>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</si>
  <si>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</si>
  <si>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</si>
  <si>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</si>
  <si>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</si>
  <si>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</si>
  <si>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</si>
  <si>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</si>
  <si>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</si>
  <si>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</si>
  <si>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</si>
  <si>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</si>
  <si>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</si>
  <si>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</si>
  <si>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</si>
  <si>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</si>
  <si>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</si>
  <si>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</si>
  <si>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</si>
  <si>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</si>
  <si>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</si>
  <si>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</si>
  <si>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</si>
  <si>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</si>
  <si>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</si>
  <si>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</si>
  <si>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</si>
  <si>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</si>
  <si>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</si>
  <si>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</si>
  <si>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</si>
  <si>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</si>
  <si>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</si>
  <si>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</si>
  <si>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</si>
  <si>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</si>
  <si>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</si>
  <si>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</si>
  <si>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</si>
  <si>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</si>
  <si>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</si>
  <si>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</si>
  <si>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</si>
  <si>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</si>
  <si>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</si>
  <si>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</si>
  <si>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</si>
  <si>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</si>
  <si>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</si>
  <si>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</si>
  <si>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</si>
  <si>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</si>
  <si>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</si>
  <si>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</si>
  <si>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</si>
  <si>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</si>
  <si>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</si>
  <si>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</si>
  <si>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</si>
  <si>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</si>
  <si>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</si>
  <si>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</si>
  <si>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</si>
  <si>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</si>
  <si>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</si>
  <si>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</si>
  <si>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</si>
  <si>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</si>
  <si>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</si>
  <si>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</si>
  <si>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</si>
  <si>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</si>
  <si>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</si>
  <si>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</si>
  <si>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</si>
  <si>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</si>
  <si>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</si>
  <si>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</si>
  <si>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</si>
  <si>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</si>
  <si>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</si>
  <si>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</si>
  <si>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</si>
  <si>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</si>
  <si>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</si>
  <si>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</si>
  <si>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</si>
  <si>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</si>
  <si>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</si>
  <si>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</si>
  <si>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</si>
  <si>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</si>
  <si>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</si>
  <si>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</si>
  <si>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</si>
  <si>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</si>
  <si>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</si>
  <si>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</si>
  <si>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</si>
  <si>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</si>
  <si>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</si>
  <si>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</si>
  <si>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</si>
  <si>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</si>
  <si>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</si>
  <si>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</si>
  <si>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</si>
  <si>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</si>
  <si>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</si>
  <si>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</si>
  <si>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</si>
  <si>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</si>
  <si>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</si>
  <si>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</si>
  <si>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</si>
  <si>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</si>
  <si>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</si>
  <si>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</si>
  <si>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</si>
  <si>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</si>
  <si>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</si>
  <si>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</si>
  <si>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</si>
  <si>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</si>
  <si>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</si>
  <si>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</si>
  <si>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</si>
  <si>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</si>
  <si>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</si>
  <si>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</si>
  <si>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</si>
  <si>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</si>
  <si>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</si>
  <si>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</si>
  <si>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</si>
  <si>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</si>
  <si>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</si>
  <si>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</si>
  <si>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</si>
  <si>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</si>
  <si>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</si>
  <si>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</si>
  <si>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</si>
  <si>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</si>
  <si>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</si>
  <si>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</si>
  <si>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</si>
  <si>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</si>
  <si>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</si>
  <si>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</si>
  <si>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</si>
  <si>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</si>
  <si>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</si>
  <si>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</si>
  <si>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</si>
  <si>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</si>
  <si>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</si>
  <si>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</si>
  <si>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</si>
  <si>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</si>
  <si>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</si>
  <si>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</si>
  <si>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</si>
  <si>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</si>
  <si>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</si>
  <si>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</si>
  <si>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</si>
  <si>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</si>
  <si>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</si>
  <si>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</si>
  <si>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</si>
  <si>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</si>
  <si>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</si>
  <si>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</si>
  <si>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</si>
  <si>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</si>
  <si>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</si>
  <si>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</si>
  <si>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</si>
  <si>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</si>
  <si>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</si>
  <si>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</si>
  <si>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</si>
  <si>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</si>
  <si>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</si>
  <si>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</si>
  <si>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</si>
  <si>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</si>
  <si>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</si>
  <si>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</si>
  <si>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</si>
  <si>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</si>
  <si>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</si>
  <si>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</si>
  <si>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</si>
  <si>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</si>
  <si>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</si>
  <si>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</si>
  <si>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</si>
  <si>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</si>
  <si>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</si>
  <si>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</si>
  <si>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</si>
  <si>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</si>
  <si>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</si>
  <si>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</si>
  <si>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</si>
  <si>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</si>
  <si>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</si>
  <si>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</si>
  <si>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</si>
  <si>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</si>
  <si>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</si>
  <si>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</si>
  <si>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</si>
  <si>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</si>
  <si>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</si>
  <si>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</si>
  <si>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</si>
  <si>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</si>
  <si>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</si>
  <si>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</si>
  <si>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</si>
  <si>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</si>
  <si>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</si>
  <si>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</si>
  <si>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</si>
  <si>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</si>
  <si>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</si>
  <si>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</si>
  <si>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</si>
  <si>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</si>
  <si>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</si>
  <si>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</si>
  <si>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</si>
  <si>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</si>
  <si>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</si>
  <si>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</si>
  <si>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</si>
  <si>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</si>
  <si>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</si>
  <si>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</si>
  <si>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</si>
  <si>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</si>
  <si>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</si>
  <si>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</si>
  <si>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</si>
  <si>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</si>
  <si>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</si>
  <si>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</si>
  <si>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</si>
  <si>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</si>
  <si>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</si>
  <si>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</si>
  <si>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</si>
  <si>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</si>
  <si>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</si>
  <si>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</si>
  <si>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</si>
  <si>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</si>
  <si>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</si>
  <si>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</si>
  <si>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</si>
  <si>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</si>
  <si>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</si>
  <si>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</si>
  <si>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</si>
  <si>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</si>
  <si>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</si>
  <si>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</si>
  <si>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</si>
  <si>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</si>
  <si>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</si>
  <si>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</si>
  <si>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</si>
  <si>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</si>
  <si>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</si>
  <si>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</si>
  <si>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</si>
  <si>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</si>
  <si>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</si>
  <si>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</si>
  <si>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</si>
  <si>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</si>
  <si>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</si>
  <si>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</si>
  <si>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</si>
  <si>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</si>
  <si>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</si>
  <si>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</si>
  <si>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</si>
  <si>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</si>
  <si>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</si>
  <si>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</si>
  <si>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</si>
  <si>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</si>
  <si>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</si>
  <si>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</si>
  <si>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</si>
  <si>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</si>
  <si>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</si>
  <si>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</si>
  <si>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</si>
  <si>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</si>
  <si>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</si>
  <si>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</si>
  <si>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</si>
  <si>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</si>
  <si>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</si>
  <si>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</si>
  <si>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</si>
  <si>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</si>
  <si>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</si>
  <si>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</si>
  <si>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</si>
  <si>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</si>
  <si>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</si>
  <si>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</si>
  <si>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</si>
  <si>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</si>
  <si>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</si>
  <si>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</si>
  <si>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</si>
  <si>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</si>
  <si>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</si>
  <si>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</si>
  <si>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</si>
  <si>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</si>
  <si>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</si>
  <si>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</si>
  <si>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</si>
  <si>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</si>
  <si>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</si>
  <si>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</si>
  <si>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</si>
  <si>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</si>
  <si>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</si>
  <si>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</si>
  <si>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</si>
  <si>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</si>
  <si>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</si>
  <si>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</si>
  <si>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</si>
  <si>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</si>
  <si>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</si>
  <si>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</si>
  <si>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</si>
  <si>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</si>
  <si>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</si>
  <si>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</si>
  <si>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</si>
  <si>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</si>
  <si>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</si>
  <si>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</si>
  <si>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</si>
  <si>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</si>
  <si>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</si>
  <si>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</si>
  <si>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</si>
  <si>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</si>
  <si>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</si>
  <si>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</si>
  <si>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</si>
  <si>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</si>
  <si>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</si>
  <si>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</si>
  <si>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</si>
  <si>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</si>
  <si>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</si>
  <si>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</si>
  <si>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</si>
  <si>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</si>
  <si>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</si>
  <si>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</si>
  <si>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</si>
  <si>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</si>
  <si>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</si>
  <si>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</si>
  <si>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</si>
  <si>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</si>
  <si>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</si>
  <si>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</si>
  <si>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</si>
  <si>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</si>
  <si>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</si>
  <si>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</si>
  <si>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</si>
  <si>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</si>
  <si>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</si>
  <si>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</si>
  <si>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</si>
  <si>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</si>
  <si>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</si>
  <si>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</si>
  <si>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</si>
  <si>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</si>
  <si>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</si>
  <si>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</si>
  <si>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</si>
  <si>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</si>
  <si>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</si>
  <si>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</si>
  <si>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</si>
  <si>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</si>
  <si>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</si>
  <si>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</si>
  <si>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</si>
  <si>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</si>
  <si>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</si>
  <si>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</si>
  <si>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</si>
  <si>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</si>
  <si>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</si>
  <si>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</si>
  <si>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</si>
  <si>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</si>
  <si>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</si>
  <si>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</si>
  <si>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</si>
  <si>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</si>
  <si>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</si>
  <si>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</si>
  <si>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</si>
  <si>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</si>
  <si>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</si>
  <si>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</si>
  <si>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</si>
  <si>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</si>
  <si>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</si>
  <si>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</si>
  <si>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</si>
  <si>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</si>
  <si>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</si>
  <si>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</si>
  <si>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</si>
  <si>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</si>
  <si>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</si>
  <si>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</si>
  <si>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</si>
  <si>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</si>
  <si>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</si>
  <si>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</si>
  <si>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</si>
  <si>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</si>
  <si>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</si>
  <si>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</si>
  <si>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</si>
  <si>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</si>
  <si>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</si>
  <si>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</si>
  <si>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</si>
  <si>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</si>
  <si>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</si>
  <si>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</si>
  <si>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</si>
  <si>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</si>
  <si>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</si>
  <si>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</si>
  <si>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</si>
  <si>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</si>
  <si>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</si>
  <si>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</si>
  <si>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</si>
  <si>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</si>
  <si>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</si>
  <si>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</si>
  <si>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</si>
  <si>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</si>
  <si>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</si>
  <si>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</si>
  <si>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</si>
  <si>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</si>
  <si>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</si>
  <si>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</si>
  <si>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</si>
  <si>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</si>
  <si>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</si>
  <si>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</si>
  <si>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</si>
  <si>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</si>
  <si>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</si>
  <si>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</si>
  <si>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</si>
  <si>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</si>
  <si>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</si>
  <si>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</si>
  <si>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</si>
  <si>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</si>
  <si>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</si>
  <si>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</si>
  <si>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</si>
  <si>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</si>
  <si>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</si>
  <si>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</si>
  <si>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</si>
  <si>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</si>
  <si>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</si>
  <si>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</si>
  <si>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</si>
  <si>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</si>
  <si>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</si>
  <si>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</si>
  <si>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</si>
  <si>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</si>
  <si>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</si>
  <si>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</si>
  <si>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</si>
  <si>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</si>
  <si>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</si>
  <si>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</si>
  <si>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</si>
  <si>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</si>
  <si>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</si>
  <si>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</si>
  <si>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</si>
  <si>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</si>
  <si>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</si>
  <si>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</si>
  <si>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</si>
  <si>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</si>
  <si>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</si>
  <si>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</si>
  <si>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</si>
  <si>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</si>
  <si>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</si>
  <si>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</si>
  <si>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</si>
  <si>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</si>
  <si>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</si>
  <si>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</si>
  <si>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</si>
  <si>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</si>
  <si>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</si>
  <si>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</si>
  <si>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</si>
  <si>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</si>
  <si>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</si>
  <si>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</si>
  <si>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</si>
  <si>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</si>
  <si>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</si>
  <si>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</si>
  <si>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</si>
  <si>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</si>
  <si>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</si>
  <si>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</si>
  <si>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</si>
  <si>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</si>
  <si>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</si>
  <si>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</si>
  <si>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</si>
  <si>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</si>
  <si>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</si>
  <si>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</si>
  <si>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</si>
  <si>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</si>
  <si>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</si>
  <si>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</si>
  <si>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</si>
  <si>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</si>
  <si>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</si>
  <si>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</si>
  <si>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</si>
  <si>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</si>
  <si>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</si>
  <si>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</si>
  <si>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</si>
  <si>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</si>
  <si>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</si>
  <si>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</si>
  <si>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</si>
  <si>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</si>
  <si>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</si>
  <si>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</si>
  <si>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</si>
  <si>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</si>
  <si>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</si>
  <si>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</si>
  <si>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</si>
  <si>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</si>
  <si>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</si>
  <si>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</si>
  <si>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</si>
  <si>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</si>
  <si>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</si>
  <si>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</si>
  <si>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</si>
  <si>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</si>
  <si>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</si>
  <si>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</si>
  <si>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</si>
  <si>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</si>
  <si>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</si>
  <si>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</si>
  <si>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</si>
  <si>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</si>
  <si>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</si>
  <si>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</si>
  <si>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</si>
  <si>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</si>
  <si>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</si>
  <si>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</si>
  <si>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</si>
  <si>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</si>
  <si>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</si>
  <si>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</si>
  <si>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</si>
  <si>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</si>
  <si>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</si>
  <si>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</si>
  <si>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</si>
  <si>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</si>
  <si>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</si>
  <si>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</si>
  <si>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</si>
  <si>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</si>
  <si>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</si>
  <si>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</si>
  <si>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</si>
  <si>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</si>
  <si>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</si>
  <si>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</si>
  <si>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</si>
  <si>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</si>
  <si>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</si>
  <si>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</si>
  <si>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</si>
  <si>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</si>
  <si>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</si>
  <si>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</si>
  <si>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</si>
  <si>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</si>
  <si>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</si>
  <si>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</si>
  <si>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</si>
  <si>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</si>
  <si>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</si>
  <si>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</si>
  <si>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</si>
  <si>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</si>
  <si>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</si>
  <si>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</si>
  <si>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</si>
  <si>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</si>
  <si>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</si>
  <si>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</si>
  <si>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</si>
  <si>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</si>
  <si>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</si>
  <si>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</si>
  <si>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</si>
  <si>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</si>
  <si>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</si>
  <si>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</si>
  <si>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</si>
  <si>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</si>
  <si>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</si>
  <si>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</si>
  <si>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</si>
  <si>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</si>
  <si>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</si>
  <si>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</si>
  <si>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</si>
  <si>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</si>
  <si>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</si>
  <si>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</si>
  <si>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</si>
  <si>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</si>
  <si>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</si>
  <si>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</si>
  <si>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</si>
  <si>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</si>
  <si>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</si>
  <si>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</si>
  <si>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</si>
  <si>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</si>
  <si>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</si>
  <si>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</si>
  <si>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</si>
  <si>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</si>
  <si>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</si>
  <si>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</si>
  <si>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</si>
  <si>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</si>
  <si>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</si>
  <si>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</si>
  <si>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</si>
  <si>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</si>
  <si>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</si>
  <si>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</si>
  <si>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</si>
  <si>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</si>
  <si>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</si>
  <si>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</si>
  <si>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</si>
  <si>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</si>
  <si>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</si>
  <si>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</si>
  <si>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</si>
  <si>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</si>
  <si>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</si>
  <si>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</si>
  <si>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</si>
  <si>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</si>
  <si>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</si>
  <si>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</si>
  <si>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</si>
  <si>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</si>
  <si>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</si>
  <si>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</si>
  <si>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</si>
  <si>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</si>
  <si>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</si>
  <si>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</si>
  <si>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</si>
  <si>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</si>
  <si>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</si>
  <si>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</si>
  <si>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</si>
  <si>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</si>
  <si>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</si>
  <si>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</si>
  <si>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</si>
  <si>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</si>
  <si>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</si>
  <si>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</si>
  <si>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</si>
  <si>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</si>
  <si>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</si>
  <si>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</si>
  <si>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</si>
  <si>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</si>
  <si>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</si>
  <si>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</si>
  <si>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</si>
  <si>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</si>
  <si>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</si>
  <si>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</si>
  <si>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</si>
  <si>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</si>
  <si>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</si>
  <si>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</si>
  <si>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</si>
  <si>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</si>
  <si>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</si>
  <si>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</si>
  <si>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</si>
  <si>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</si>
  <si>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</si>
  <si>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</si>
  <si>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</si>
  <si>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</si>
  <si>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</si>
  <si>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</si>
  <si>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</si>
  <si>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</si>
  <si>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</si>
  <si>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</si>
  <si>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</si>
  <si>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</si>
  <si>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</si>
  <si>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</si>
  <si>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</si>
  <si>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</si>
  <si>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</si>
  <si>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</si>
  <si>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</si>
  <si>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</si>
  <si>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</si>
  <si>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</si>
  <si>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</si>
  <si>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</si>
  <si>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</si>
  <si>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</si>
  <si>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</si>
  <si>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</si>
  <si>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</si>
  <si>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</si>
  <si>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</si>
  <si>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</si>
  <si>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</si>
  <si>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</si>
  <si>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</si>
  <si>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</si>
  <si>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</si>
  <si>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</si>
  <si>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</si>
  <si>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</si>
  <si>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</si>
  <si>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</si>
  <si>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</si>
  <si>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</si>
  <si>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</si>
  <si>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</si>
  <si>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</si>
  <si>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</si>
  <si>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</si>
  <si>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</si>
  <si>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</si>
  <si>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</si>
  <si>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</si>
  <si>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</si>
  <si>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</si>
  <si>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</si>
  <si>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</si>
  <si>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</si>
  <si>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</si>
  <si>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</si>
  <si>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</si>
  <si>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</si>
  <si>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</si>
  <si>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</si>
  <si>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</si>
  <si>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</si>
  <si>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</si>
  <si>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</si>
  <si>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</si>
  <si>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</si>
  <si>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</si>
  <si>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</si>
  <si>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</si>
  <si>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</si>
  <si>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</si>
  <si>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</si>
  <si>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</si>
  <si>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</si>
  <si>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</si>
  <si>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</si>
  <si>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</si>
  <si>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</si>
  <si>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</si>
  <si>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</si>
  <si>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</si>
  <si>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</si>
  <si>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</si>
  <si>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</si>
  <si>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</si>
  <si>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</si>
  <si>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</si>
  <si>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</si>
  <si>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</si>
  <si>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</si>
  <si>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</si>
  <si>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</si>
  <si>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</si>
  <si>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</si>
  <si>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</si>
  <si>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</si>
  <si>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</si>
  <si>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</si>
  <si>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</si>
  <si>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</si>
  <si>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</si>
  <si>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</si>
  <si>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</si>
  <si>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</si>
  <si>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</si>
  <si>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</si>
  <si>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</si>
  <si>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</si>
  <si>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</si>
  <si>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</si>
  <si>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</si>
  <si>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</si>
  <si>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</si>
  <si>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</si>
  <si>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</si>
  <si>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</si>
  <si>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</si>
  <si>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</si>
  <si>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</si>
  <si>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</si>
  <si>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</si>
  <si>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</si>
  <si>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</si>
  <si>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</si>
  <si>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</si>
  <si>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</si>
  <si>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</si>
  <si>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</si>
  <si>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</si>
  <si>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</si>
  <si>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</si>
  <si>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</si>
  <si>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</si>
  <si>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</si>
  <si>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</si>
  <si>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</si>
  <si>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</si>
  <si>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</si>
  <si>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</si>
  <si>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</si>
  <si>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</si>
  <si>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</si>
  <si>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</si>
  <si>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</si>
  <si>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</si>
  <si>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</si>
  <si>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</si>
  <si>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</si>
  <si>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</si>
  <si>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</si>
  <si>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</si>
  <si>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</si>
  <si>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</si>
  <si>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</si>
  <si>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</si>
  <si>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</si>
  <si>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</si>
  <si>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</si>
  <si>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</si>
  <si>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</si>
  <si>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</si>
  <si>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</si>
  <si>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</si>
  <si>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</si>
  <si>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</si>
  <si>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</si>
  <si>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</si>
  <si>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</si>
  <si>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</si>
  <si>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</si>
  <si>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</si>
  <si>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</si>
  <si>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</si>
  <si>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</si>
  <si>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</si>
  <si>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</si>
  <si>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</si>
  <si>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</si>
  <si>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</si>
  <si>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</si>
  <si>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</si>
  <si>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</si>
  <si>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</si>
  <si>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</si>
  <si>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</si>
  <si>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</si>
  <si>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</si>
  <si>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</si>
  <si>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</si>
  <si>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</si>
  <si>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</si>
  <si>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</si>
  <si>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</si>
  <si>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</si>
  <si>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</si>
  <si>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</si>
  <si>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</si>
  <si>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</si>
  <si>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</si>
  <si>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</si>
  <si>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</si>
  <si>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</si>
  <si>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</si>
  <si>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</si>
  <si>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</si>
  <si>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</si>
  <si>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</si>
  <si>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</si>
  <si>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</si>
  <si>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</si>
  <si>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</si>
  <si>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</si>
  <si>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</si>
  <si>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</si>
  <si>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</si>
  <si>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</si>
  <si>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</si>
  <si>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</si>
  <si>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</si>
  <si>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</si>
  <si>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</si>
  <si>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</si>
  <si>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</si>
  <si>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</si>
  <si>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</si>
  <si>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</si>
  <si>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</si>
  <si>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</si>
  <si>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</si>
  <si>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</si>
  <si>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</si>
  <si>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</si>
  <si>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</si>
  <si>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</si>
  <si>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</si>
  <si>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</si>
  <si>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</si>
  <si>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</si>
  <si>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</si>
  <si>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</si>
  <si>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</si>
  <si>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</si>
  <si>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</si>
  <si>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</si>
  <si>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</si>
  <si>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</si>
  <si>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</si>
  <si>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</si>
  <si>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</si>
  <si>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</si>
  <si>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</si>
  <si>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</si>
  <si>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</si>
  <si>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</si>
  <si>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</si>
  <si>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</si>
  <si>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</si>
  <si>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</si>
  <si>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</si>
  <si>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</si>
  <si>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</si>
  <si>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</si>
  <si>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</si>
  <si>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</si>
  <si>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</si>
  <si>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</si>
  <si>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</si>
  <si>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</si>
  <si>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</si>
  <si>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</si>
  <si>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</si>
  <si>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</si>
  <si>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</si>
  <si>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</si>
  <si>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</si>
  <si>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</si>
  <si>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</si>
  <si>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</si>
  <si>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</si>
  <si>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</si>
  <si>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</si>
  <si>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</si>
  <si>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</si>
  <si>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</si>
  <si>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</si>
  <si>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</si>
  <si>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</si>
  <si>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</si>
  <si>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</si>
  <si>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</si>
  <si>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</si>
  <si>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</si>
  <si>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</si>
  <si>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</si>
  <si>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</si>
  <si>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</si>
  <si>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</si>
  <si>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</si>
  <si>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</si>
  <si>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</si>
  <si>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</si>
  <si>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</si>
  <si>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</si>
  <si>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</si>
  <si>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</si>
  <si>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</si>
  <si>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</si>
  <si>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</si>
  <si>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</si>
  <si>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</si>
  <si>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</si>
  <si>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</si>
  <si>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</si>
  <si>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</si>
  <si>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</si>
  <si>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</si>
  <si>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</si>
  <si>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</si>
  <si>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</si>
  <si>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</si>
  <si>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</si>
  <si>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</si>
  <si>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</si>
  <si>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</si>
  <si>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</si>
  <si>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</si>
  <si>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</si>
  <si>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</si>
  <si>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</si>
  <si>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</si>
  <si>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</si>
  <si>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</si>
  <si>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</si>
  <si>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</si>
  <si>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</si>
  <si>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</si>
  <si>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</si>
  <si>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</si>
  <si>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</si>
  <si>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</si>
  <si>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</si>
  <si>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</si>
  <si>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</si>
  <si>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</si>
  <si>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</si>
  <si>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</si>
  <si>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</si>
  <si>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</si>
  <si>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</si>
  <si>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</si>
  <si>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</si>
  <si>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</si>
  <si>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</si>
  <si>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</si>
  <si>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</si>
  <si>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</si>
  <si>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</si>
  <si>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</si>
  <si>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</si>
  <si>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</si>
  <si>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</si>
  <si>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</si>
  <si>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</si>
  <si>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</si>
  <si>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</si>
  <si>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</si>
  <si>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</si>
  <si>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</si>
  <si>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</si>
  <si>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</si>
  <si>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</si>
  <si>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</si>
  <si>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</si>
  <si>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</si>
  <si>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</si>
  <si>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</si>
  <si>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</si>
  <si>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</si>
  <si>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</si>
  <si>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</si>
  <si>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</si>
  <si>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</si>
  <si>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</si>
  <si>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</si>
  <si>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</si>
  <si>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</si>
  <si>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</si>
  <si>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</si>
  <si>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</si>
  <si>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</si>
  <si>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</si>
  <si>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</si>
  <si>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</si>
  <si>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</si>
  <si>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</si>
  <si>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</si>
  <si>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</si>
  <si>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</si>
  <si>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</si>
  <si>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</si>
  <si>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</si>
  <si>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</si>
  <si>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</si>
  <si>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</si>
  <si>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</si>
  <si>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</si>
  <si>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</si>
  <si>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</si>
  <si>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</si>
  <si>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</si>
  <si>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</si>
  <si>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</si>
  <si>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</si>
  <si>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</si>
  <si>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</si>
  <si>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</si>
  <si>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</si>
  <si>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</si>
  <si>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</si>
  <si>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</si>
  <si>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</si>
  <si>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</si>
  <si>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</si>
  <si>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</si>
  <si>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</si>
  <si>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</si>
  <si>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</si>
  <si>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</si>
  <si>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</si>
  <si>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</si>
  <si>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</si>
  <si>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</si>
  <si>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</si>
  <si>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</si>
  <si>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</si>
  <si>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</si>
  <si>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</si>
  <si>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</si>
  <si>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</si>
  <si>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</si>
  <si>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</si>
  <si>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</si>
  <si>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</si>
  <si>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</si>
  <si>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</si>
  <si>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</si>
  <si>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</si>
  <si>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</si>
  <si>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</si>
  <si>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</si>
  <si>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</si>
  <si>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</si>
  <si>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</si>
  <si>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</si>
  <si>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</si>
  <si>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</si>
  <si>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</si>
  <si>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</si>
  <si>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</si>
  <si>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</si>
  <si>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</si>
  <si>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</si>
  <si>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</si>
  <si>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</si>
  <si>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</si>
  <si>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</si>
  <si>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</si>
  <si>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</si>
  <si>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</si>
  <si>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</si>
  <si>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</si>
  <si>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</si>
  <si>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</si>
  <si>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</si>
  <si>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</si>
  <si>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</si>
  <si>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</si>
  <si>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</si>
  <si>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</si>
  <si>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</si>
  <si>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</si>
  <si>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</si>
  <si>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</si>
  <si>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</si>
  <si>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</si>
  <si>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</si>
  <si>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</si>
  <si>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</si>
  <si>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</si>
  <si>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</si>
  <si>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</si>
  <si>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</si>
  <si>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</si>
  <si>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</si>
  <si>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</si>
  <si>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</si>
  <si>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</si>
  <si>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</si>
  <si>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</si>
  <si>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</si>
  <si>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</si>
  <si>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</si>
  <si>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</si>
  <si>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</si>
  <si>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</si>
  <si>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</si>
  <si>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</si>
  <si>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</si>
  <si>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</si>
  <si>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</si>
  <si>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</si>
  <si>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</si>
  <si>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</si>
  <si>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</si>
  <si>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</si>
  <si>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</si>
  <si>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</si>
  <si>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</si>
  <si>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</si>
  <si>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</si>
  <si>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</si>
  <si>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</si>
  <si>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</si>
  <si>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</si>
  <si>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</si>
  <si>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</si>
  <si>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</si>
  <si>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</si>
  <si>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</si>
  <si>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</si>
  <si>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</si>
  <si>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</si>
  <si>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</si>
  <si>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</si>
  <si>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</si>
  <si>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</si>
  <si>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</si>
  <si>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</si>
  <si>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</si>
  <si>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</si>
  <si>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</si>
  <si>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</si>
  <si>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</si>
  <si>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</si>
  <si>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</si>
  <si>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</si>
  <si>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</si>
  <si>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</si>
  <si>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</si>
  <si>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</si>
  <si>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</si>
  <si>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</si>
  <si>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</si>
  <si>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</si>
  <si>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</si>
  <si>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</si>
  <si>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</si>
  <si>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</si>
  <si>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</si>
  <si>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</si>
  <si>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</si>
  <si>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</si>
  <si>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</si>
  <si>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</si>
  <si>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</si>
  <si>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</si>
  <si>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</si>
  <si>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</si>
  <si>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</si>
  <si>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</si>
  <si>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</si>
  <si>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</si>
  <si>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</si>
  <si>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</si>
  <si>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</si>
  <si>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</si>
  <si>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</si>
  <si>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</si>
  <si>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</si>
  <si>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</si>
  <si>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</si>
  <si>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</si>
  <si>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</si>
  <si>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</si>
  <si>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</si>
  <si>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</si>
  <si>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</si>
  <si>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</si>
  <si>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</si>
  <si>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</si>
  <si>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</si>
  <si>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</si>
  <si>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</si>
  <si>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</si>
  <si>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</si>
  <si>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</si>
  <si>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</si>
  <si>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</si>
  <si>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</si>
  <si>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</si>
  <si>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</si>
  <si>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</si>
  <si>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</si>
  <si>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</si>
  <si>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</si>
  <si>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</si>
  <si>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</si>
  <si>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</si>
  <si>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</si>
  <si>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</si>
  <si>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</si>
  <si>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</si>
  <si>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</si>
  <si>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</si>
  <si>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</si>
  <si>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</si>
  <si>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</si>
  <si>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</si>
  <si>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</si>
  <si>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</si>
  <si>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</si>
  <si>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</si>
  <si>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</si>
  <si>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</si>
  <si>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</si>
  <si>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</si>
  <si>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</si>
  <si>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</si>
  <si>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</si>
  <si>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</si>
  <si>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</si>
  <si>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</si>
  <si>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</si>
  <si>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</si>
  <si>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</si>
  <si>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</si>
  <si>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</si>
  <si>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</si>
  <si>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</si>
  <si>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</si>
  <si>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</si>
  <si>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</si>
  <si>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</si>
  <si>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</si>
  <si>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</si>
  <si>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</si>
  <si>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</si>
  <si>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</si>
  <si>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</si>
  <si>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</si>
  <si>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</si>
  <si>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</si>
  <si>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</si>
  <si>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</si>
  <si>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</si>
  <si>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</si>
  <si>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</si>
  <si>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</si>
  <si>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</si>
  <si>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</si>
  <si>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</si>
  <si>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</si>
  <si>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</si>
  <si>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</si>
  <si>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</si>
  <si>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</si>
  <si>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</si>
  <si>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</si>
  <si>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</si>
  <si>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</si>
  <si>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</si>
  <si>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</si>
  <si>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</si>
  <si>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</si>
  <si>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</si>
  <si>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</si>
  <si>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</si>
  <si>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</si>
  <si>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</si>
  <si>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</si>
  <si>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</si>
  <si>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</si>
  <si>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</si>
  <si>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</si>
  <si>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</si>
  <si>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</si>
  <si>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</si>
  <si>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</si>
  <si>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</si>
  <si>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</si>
  <si>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</si>
  <si>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</si>
  <si>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</si>
  <si>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</si>
  <si>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</si>
  <si>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</si>
  <si>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</si>
  <si>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</si>
  <si>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</si>
  <si>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</si>
  <si>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</si>
  <si>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</si>
  <si>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</si>
  <si>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</si>
  <si>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</si>
  <si>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</si>
  <si>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</si>
  <si>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</si>
  <si>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</si>
  <si>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</si>
  <si>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</si>
  <si>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</si>
  <si>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</si>
  <si>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</si>
  <si>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</si>
  <si>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</si>
  <si>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</si>
  <si>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</si>
  <si>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</si>
  <si>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</si>
  <si>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</si>
  <si>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</si>
  <si>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</si>
  <si>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</si>
  <si>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</si>
  <si>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</si>
  <si>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</si>
  <si>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</si>
  <si>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</si>
  <si>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</si>
  <si>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</si>
  <si>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</si>
  <si>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</si>
  <si>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</si>
  <si>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</si>
  <si>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</si>
  <si>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</si>
  <si>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</si>
  <si>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</si>
  <si>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</si>
  <si>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</si>
  <si>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</si>
  <si>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</si>
  <si>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</si>
  <si>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</si>
  <si>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</si>
  <si>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</si>
  <si>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</si>
  <si>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</si>
  <si>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</si>
  <si>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</si>
  <si>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</si>
  <si>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</si>
  <si>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</si>
  <si>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</si>
  <si>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</si>
  <si>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</si>
  <si>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</si>
  <si>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</si>
  <si>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</si>
  <si>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</si>
  <si>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</si>
  <si>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</si>
  <si>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</si>
  <si>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</si>
  <si>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</si>
  <si>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</si>
  <si>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</si>
  <si>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</si>
  <si>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</si>
  <si>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</si>
  <si>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</si>
  <si>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</si>
  <si>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</si>
  <si>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</si>
  <si>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</si>
  <si>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</si>
  <si>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</si>
  <si>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</si>
  <si>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</si>
  <si>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</si>
  <si>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</si>
  <si>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</si>
  <si>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</si>
  <si>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</si>
  <si>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</si>
  <si>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</si>
  <si>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</si>
  <si>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</si>
  <si>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</si>
  <si>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</si>
  <si>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</si>
  <si>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</si>
  <si>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</si>
  <si>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</si>
  <si>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</si>
  <si>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</si>
  <si>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</si>
  <si>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</si>
  <si>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</si>
  <si>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</si>
  <si>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</si>
  <si>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</si>
  <si>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</si>
  <si>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</si>
  <si>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</si>
  <si>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</si>
  <si>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</si>
  <si>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</si>
  <si>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</si>
  <si>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</si>
  <si>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</si>
  <si>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</si>
  <si>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</si>
  <si>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</si>
  <si>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</si>
  <si>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</si>
  <si>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</si>
  <si>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</si>
  <si>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</si>
  <si>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</si>
  <si>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</si>
  <si>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</si>
  <si>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</si>
  <si>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</si>
  <si>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</si>
  <si>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</si>
  <si>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</si>
  <si>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</si>
  <si>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</si>
  <si>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</si>
  <si>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</si>
  <si>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</si>
  <si>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</si>
  <si>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</si>
  <si>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</si>
  <si>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</si>
  <si>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</si>
  <si>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</si>
  <si>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</si>
  <si>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</si>
  <si>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</si>
  <si>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</si>
  <si>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</si>
  <si>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</si>
  <si>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</si>
  <si>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</si>
  <si>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</si>
  <si>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</si>
  <si>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</si>
  <si>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</si>
  <si>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</si>
  <si>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</si>
  <si>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</si>
  <si>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</si>
  <si>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</si>
  <si>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</si>
  <si>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</si>
  <si>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</si>
  <si>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</si>
  <si>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</si>
  <si>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</si>
  <si>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</si>
  <si>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</si>
  <si>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</si>
  <si>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</si>
  <si>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</si>
  <si>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</si>
  <si>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</si>
  <si>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</si>
  <si>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</si>
  <si>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</si>
  <si>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</si>
  <si>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</si>
  <si>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</si>
  <si>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</si>
  <si>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</si>
  <si>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</si>
  <si>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</si>
  <si>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</si>
  <si>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</si>
  <si>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</si>
  <si>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</si>
  <si>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</si>
  <si>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</si>
  <si>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</si>
  <si>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</si>
  <si>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</si>
  <si>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</si>
  <si>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</si>
  <si>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</si>
  <si>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</si>
  <si>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</si>
  <si>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</si>
  <si>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</si>
  <si>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</si>
  <si>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</si>
  <si>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</si>
  <si>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</si>
  <si>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</si>
  <si>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</si>
  <si>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</si>
  <si>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</si>
  <si>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</si>
  <si>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</si>
  <si>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</si>
  <si>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</si>
  <si>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</si>
  <si>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</si>
  <si>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</si>
  <si>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</si>
  <si>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</si>
  <si>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</si>
  <si>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</si>
  <si>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</si>
  <si>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</si>
  <si>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</si>
  <si>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</si>
  <si>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</si>
  <si>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</si>
  <si>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</si>
  <si>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</si>
  <si>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</si>
  <si>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</si>
  <si>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</si>
  <si>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</si>
  <si>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</si>
  <si>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</si>
  <si>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</si>
  <si>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</si>
  <si>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</si>
  <si>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</si>
  <si>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</si>
  <si>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</si>
  <si>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</si>
  <si>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</si>
  <si>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</si>
  <si>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</si>
  <si>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</si>
  <si>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</si>
  <si>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</si>
  <si>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</si>
  <si>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</si>
  <si>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</si>
  <si>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</si>
  <si>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</si>
  <si>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</si>
  <si>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</si>
  <si>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</si>
  <si>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</si>
  <si>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</si>
  <si>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</si>
  <si>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</si>
  <si>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</si>
  <si>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</si>
  <si>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</si>
  <si>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</si>
  <si>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</si>
  <si>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</si>
  <si>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</si>
  <si>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</si>
  <si>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</si>
  <si>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</si>
  <si>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</si>
  <si>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</si>
  <si>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</si>
  <si>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</si>
  <si>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</si>
  <si>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</si>
  <si>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</si>
  <si>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</si>
  <si>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</si>
  <si>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</si>
  <si>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</si>
  <si>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</si>
  <si>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</si>
  <si>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</si>
  <si>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</si>
  <si>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</si>
  <si>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</si>
  <si>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</si>
  <si>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</si>
  <si>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</si>
  <si>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</si>
  <si>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</si>
  <si>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</si>
  <si>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</si>
  <si>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</si>
  <si>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</si>
  <si>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</si>
  <si>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</si>
  <si>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</si>
  <si>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</si>
  <si>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</si>
  <si>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</si>
  <si>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</si>
  <si>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</si>
  <si>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</si>
  <si>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</si>
  <si>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</si>
  <si>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</si>
  <si>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</si>
  <si>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</si>
  <si>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</si>
  <si>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</si>
  <si>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</si>
  <si>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</si>
  <si>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</si>
  <si>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</si>
  <si>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</si>
  <si>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</si>
  <si>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</si>
  <si>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</si>
  <si>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</si>
  <si>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</si>
  <si>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</si>
  <si>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</si>
  <si>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</si>
  <si>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</si>
  <si>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</si>
  <si>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</si>
  <si>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</si>
  <si>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</si>
  <si>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</si>
  <si>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</si>
  <si>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</si>
  <si>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</si>
  <si>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</si>
  <si>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</si>
  <si>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</si>
  <si>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</si>
  <si>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</si>
  <si>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</si>
  <si>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</si>
  <si>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</si>
  <si>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</si>
  <si>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</si>
  <si>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</si>
  <si>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</si>
  <si>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</si>
  <si>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</si>
  <si>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</si>
  <si>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</si>
  <si>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</si>
  <si>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</si>
  <si>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</si>
  <si>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</si>
  <si>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</si>
  <si>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</si>
  <si>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</si>
  <si>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</si>
  <si>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</si>
  <si>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</si>
  <si>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</si>
  <si>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</si>
  <si>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</si>
  <si>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</si>
  <si>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</si>
  <si>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</si>
  <si>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</si>
  <si>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</si>
  <si>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</si>
  <si>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</si>
  <si>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</si>
  <si>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</si>
  <si>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</si>
  <si>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</si>
  <si>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</si>
  <si>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</si>
  <si>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</si>
  <si>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</si>
  <si>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</si>
  <si>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</si>
  <si>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</si>
  <si>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</si>
  <si>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</si>
  <si>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</si>
  <si>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</si>
  <si>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</si>
  <si>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</si>
  <si>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</si>
  <si>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</si>
  <si>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</si>
  <si>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</si>
  <si>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</si>
  <si>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</si>
  <si>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</si>
  <si>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</si>
  <si>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</si>
  <si>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</si>
  <si>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</si>
  <si>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</si>
  <si>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</si>
  <si>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</si>
  <si>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</si>
  <si>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</si>
  <si>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</si>
  <si>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</si>
  <si>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</si>
  <si>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</si>
  <si>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</si>
  <si>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</si>
  <si>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</si>
  <si>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</si>
  <si>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</si>
  <si>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</si>
  <si>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</si>
  <si>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</si>
  <si>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</si>
  <si>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</si>
  <si>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</si>
  <si>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</si>
  <si>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</si>
  <si>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</si>
  <si>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</si>
  <si>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</si>
  <si>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</si>
  <si>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</si>
  <si>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</si>
  <si>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</si>
  <si>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</si>
  <si>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</si>
  <si>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</si>
  <si>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</si>
  <si>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</si>
  <si>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</si>
  <si>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</si>
  <si>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</si>
  <si>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</si>
  <si>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</si>
  <si>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</si>
  <si>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</si>
  <si>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</si>
  <si>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</si>
  <si>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</si>
  <si>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</si>
  <si>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</si>
  <si>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</si>
  <si>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</si>
  <si>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</si>
  <si>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</si>
  <si>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</si>
  <si>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</si>
  <si>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</si>
  <si>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</si>
  <si>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</si>
  <si>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</si>
  <si>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</si>
  <si>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</si>
  <si>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</si>
  <si>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</si>
  <si>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</si>
  <si>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</si>
  <si>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</si>
  <si>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</si>
  <si>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</si>
  <si>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</si>
  <si>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</si>
  <si>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</si>
  <si>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</si>
  <si>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</si>
  <si>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</si>
  <si>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</si>
  <si>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</si>
  <si>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</si>
  <si>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</si>
  <si>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</si>
  <si>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</si>
  <si>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</si>
  <si>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</si>
  <si>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</si>
  <si>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</si>
  <si>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</si>
  <si>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</si>
  <si>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</si>
  <si>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</si>
  <si>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</si>
  <si>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</si>
  <si>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</si>
  <si>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</si>
  <si>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</si>
  <si>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</si>
  <si>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</si>
  <si>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</si>
  <si>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</si>
  <si>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</si>
  <si>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</si>
  <si>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</si>
  <si>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</si>
  <si>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</si>
  <si>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</si>
  <si>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</si>
  <si>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</si>
  <si>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</si>
  <si>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</si>
  <si>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</si>
  <si>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</si>
  <si>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</si>
  <si>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</si>
  <si>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</si>
  <si>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</si>
  <si>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</si>
  <si>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</si>
  <si>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</si>
  <si>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</si>
  <si>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</si>
  <si>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</si>
  <si>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</si>
  <si>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</si>
  <si>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</si>
  <si>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</si>
  <si>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</si>
  <si>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</si>
  <si>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</si>
  <si>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</si>
  <si>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</si>
  <si>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</si>
  <si>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</si>
  <si>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</si>
  <si>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</si>
  <si>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</si>
  <si>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</si>
  <si>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</si>
  <si>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</si>
  <si>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</si>
  <si>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</si>
  <si>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</si>
  <si>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</si>
  <si>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</si>
  <si>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</si>
  <si>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</si>
  <si>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</si>
  <si>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</si>
  <si>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</si>
  <si>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</si>
  <si>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</si>
  <si>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</si>
  <si>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</si>
  <si>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</si>
  <si>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</si>
  <si>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</si>
  <si>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</si>
  <si>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</si>
  <si>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</si>
  <si>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</si>
  <si>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</si>
  <si>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</si>
  <si>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</si>
  <si>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</si>
  <si>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</si>
  <si>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</si>
  <si>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</si>
  <si>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</si>
  <si>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</si>
  <si>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</si>
  <si>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</si>
  <si>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</si>
  <si>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</si>
  <si>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</si>
  <si>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</si>
  <si>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</si>
  <si>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</si>
  <si>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</si>
  <si>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</si>
  <si>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</si>
  <si>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</si>
  <si>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</si>
  <si>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</si>
  <si>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</si>
  <si>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</si>
  <si>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</si>
  <si>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</si>
  <si>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</si>
  <si>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</si>
  <si>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</si>
  <si>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</si>
  <si>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</si>
  <si>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</si>
  <si>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</si>
  <si>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</si>
  <si>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</si>
  <si>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</si>
  <si>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</si>
  <si>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</si>
  <si>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</si>
  <si>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</si>
  <si>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</si>
  <si>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</si>
  <si>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</si>
  <si>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</si>
  <si>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</si>
  <si>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</si>
  <si>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</si>
  <si>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</si>
  <si>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</si>
  <si>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</si>
  <si>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</si>
  <si>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</si>
  <si>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</si>
  <si>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</si>
  <si>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</si>
  <si>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</si>
  <si>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</si>
  <si>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</si>
  <si>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</si>
  <si>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</si>
  <si>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</si>
  <si>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</si>
  <si>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</si>
  <si>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</si>
  <si>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</si>
  <si>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</si>
  <si>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</si>
  <si>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</si>
  <si>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</si>
  <si>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</si>
  <si>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</si>
  <si>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</si>
  <si>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</si>
  <si>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</si>
  <si>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</si>
  <si>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</si>
  <si>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</si>
  <si>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</si>
  <si>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</si>
  <si>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</si>
  <si>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</si>
  <si>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</si>
  <si>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</si>
  <si>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</si>
  <si>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</si>
  <si>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</si>
  <si>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</si>
  <si>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</si>
  <si>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</si>
  <si>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</si>
  <si>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</si>
  <si>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</si>
  <si>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</si>
  <si>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</si>
  <si>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</si>
  <si>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</si>
  <si>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</si>
  <si>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</si>
  <si>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</si>
  <si>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</si>
  <si>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</si>
  <si>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</si>
  <si>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</si>
  <si>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</si>
  <si>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</si>
  <si>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</si>
  <si>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</si>
  <si>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</si>
  <si>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</si>
  <si>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</si>
  <si>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</si>
  <si>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</si>
  <si>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</si>
  <si>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</si>
  <si>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</si>
  <si>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</si>
  <si>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</si>
  <si>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</si>
  <si>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</si>
  <si>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</si>
  <si>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</si>
  <si>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</si>
  <si>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</si>
  <si>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</si>
  <si>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</si>
  <si>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</si>
  <si>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</si>
  <si>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</si>
  <si>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</si>
  <si>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</si>
  <si>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</si>
  <si>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</si>
  <si>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</si>
  <si>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</si>
  <si>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</si>
  <si>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</si>
  <si>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</si>
  <si>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</si>
  <si>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</si>
  <si>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</si>
  <si>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</si>
  <si>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</si>
  <si>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</si>
  <si>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</si>
  <si>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</si>
  <si>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</si>
  <si>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</si>
  <si>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</si>
  <si>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</si>
  <si>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</si>
  <si>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</si>
  <si>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</si>
  <si>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</si>
  <si>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</si>
  <si>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</si>
  <si>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</si>
  <si>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</si>
  <si>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</si>
  <si>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</si>
  <si>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</si>
  <si>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</si>
  <si>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</si>
  <si>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</si>
  <si>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</si>
  <si>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</si>
  <si>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</si>
  <si>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</si>
  <si>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</si>
  <si>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</si>
  <si>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</si>
  <si>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</si>
  <si>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</si>
  <si>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</si>
  <si>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</si>
  <si>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</si>
  <si>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</si>
  <si>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</si>
  <si>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</si>
  <si>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</si>
  <si>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</si>
  <si>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</si>
  <si>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</si>
  <si>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</si>
  <si>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</si>
  <si>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</si>
  <si>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</si>
  <si>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</si>
  <si>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</si>
  <si>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</si>
  <si>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</si>
  <si>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</si>
  <si>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</si>
  <si>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</si>
  <si>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</si>
  <si>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</si>
  <si>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</si>
  <si>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</si>
  <si>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</si>
  <si>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</si>
  <si>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</si>
  <si>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</si>
  <si>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</si>
  <si>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</si>
  <si>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</si>
  <si>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</si>
  <si>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</si>
  <si>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</si>
  <si>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</si>
  <si>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</si>
  <si>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</si>
  <si>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</si>
  <si>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</si>
  <si>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</si>
  <si>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</si>
  <si>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</si>
  <si>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</si>
  <si>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</si>
  <si>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</si>
  <si>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</si>
  <si>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</si>
  <si>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</si>
  <si>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</si>
  <si>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</si>
  <si>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</si>
  <si>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</si>
  <si>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</si>
  <si>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</si>
  <si>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</si>
  <si>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</si>
  <si>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</si>
  <si>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</si>
  <si>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</si>
  <si>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</si>
  <si>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</si>
  <si>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</si>
  <si>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</si>
  <si>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</si>
  <si>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</si>
  <si>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</si>
  <si>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</si>
  <si>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</si>
  <si>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</si>
  <si>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</si>
  <si>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</si>
  <si>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</si>
  <si>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</si>
  <si>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</si>
  <si>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</si>
  <si>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</si>
  <si>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</si>
  <si>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</si>
  <si>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</si>
  <si>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</si>
  <si>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</si>
  <si>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</si>
  <si>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</si>
  <si>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</si>
  <si>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</si>
  <si>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</si>
  <si>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</si>
  <si>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</si>
  <si>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</si>
  <si>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</si>
  <si>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</si>
  <si>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</si>
  <si>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</si>
  <si>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</si>
  <si>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</si>
  <si>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</si>
  <si>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</si>
  <si>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</si>
  <si>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</si>
  <si>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</si>
  <si>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</si>
  <si>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</si>
  <si>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</si>
  <si>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</si>
  <si>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</si>
  <si>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</si>
  <si>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</si>
  <si>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</si>
  <si>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</si>
  <si>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</si>
  <si>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</si>
  <si>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</si>
  <si>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</si>
  <si>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</si>
  <si>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</si>
  <si>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</si>
  <si>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</si>
  <si>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</si>
  <si>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</si>
  <si>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</si>
  <si>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</si>
  <si>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</si>
  <si>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</si>
  <si>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</si>
  <si>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</si>
  <si>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</si>
  <si>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</si>
  <si>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</si>
  <si>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</si>
  <si>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</si>
  <si>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</si>
  <si>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</si>
  <si>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</si>
  <si>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</si>
  <si>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</si>
  <si>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</si>
  <si>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</si>
  <si>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</si>
  <si>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</si>
  <si>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</si>
  <si>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</si>
  <si>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</si>
  <si>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</si>
  <si>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</si>
  <si>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</si>
  <si>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</si>
  <si>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</si>
  <si>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</si>
  <si>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</si>
  <si>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</si>
  <si>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</si>
  <si>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</si>
  <si>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</si>
  <si>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</si>
  <si>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</si>
  <si>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</si>
  <si>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</si>
  <si>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</si>
  <si>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</si>
  <si>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</si>
  <si>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</si>
  <si>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</si>
  <si>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</si>
  <si>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</si>
  <si>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</si>
  <si>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</si>
  <si>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</si>
  <si>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</si>
  <si>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</si>
  <si>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</si>
  <si>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</si>
  <si>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</si>
  <si>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</si>
  <si>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</si>
  <si>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</si>
  <si>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</si>
  <si>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</si>
  <si>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</si>
  <si>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</si>
  <si>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</si>
  <si>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</si>
  <si>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</si>
  <si>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</si>
  <si>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</si>
  <si>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</si>
  <si>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</si>
  <si>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</si>
  <si>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</si>
  <si>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</si>
  <si>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</si>
  <si>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</si>
  <si>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</si>
  <si>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</si>
  <si>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</si>
  <si>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</si>
  <si>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</si>
  <si>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</si>
  <si>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</si>
  <si>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</si>
  <si>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</si>
  <si>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</si>
  <si>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</si>
  <si>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</si>
  <si>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</si>
  <si>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</si>
  <si>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</si>
  <si>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</si>
  <si>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</si>
  <si>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</si>
  <si>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</si>
  <si>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</si>
  <si>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</si>
  <si>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</si>
  <si>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</si>
  <si>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</si>
  <si>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</si>
  <si>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</si>
  <si>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</si>
  <si>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</si>
  <si>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</si>
  <si>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</si>
  <si>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</si>
  <si>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</si>
  <si>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</si>
  <si>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</si>
  <si>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</si>
  <si>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</si>
  <si>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</si>
  <si>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</si>
  <si>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</si>
  <si>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</si>
  <si>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</si>
  <si>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</si>
  <si>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</si>
  <si>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</si>
  <si>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</si>
  <si>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</si>
  <si>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</si>
  <si>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</si>
  <si>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</si>
  <si>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</si>
  <si>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</si>
  <si>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</si>
  <si>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</si>
  <si>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</si>
  <si>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</si>
  <si>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</si>
  <si>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</si>
  <si>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</si>
  <si>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</si>
  <si>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</si>
  <si>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</si>
  <si>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</si>
  <si>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</si>
  <si>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</si>
  <si>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</si>
  <si>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</si>
  <si>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</si>
  <si>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</si>
  <si>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</si>
  <si>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</si>
  <si>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</si>
  <si>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</si>
  <si>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</si>
  <si>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</si>
  <si>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</si>
  <si>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</si>
  <si>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</si>
  <si>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</si>
  <si>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</si>
  <si>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</si>
  <si>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</si>
  <si>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</si>
  <si>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</si>
  <si>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</si>
  <si>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</si>
  <si>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</si>
  <si>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</si>
  <si>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</si>
  <si>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</si>
  <si>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</si>
  <si>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</si>
  <si>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</si>
  <si>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</si>
  <si>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</si>
  <si>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</si>
  <si>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</si>
  <si>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</si>
  <si>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</si>
  <si>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</si>
  <si>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</si>
  <si>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</si>
  <si>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</si>
  <si>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</si>
  <si>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</si>
  <si>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</si>
  <si>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</si>
  <si>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</si>
  <si>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</si>
  <si>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</si>
  <si>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</si>
  <si>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</si>
  <si>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</si>
  <si>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</si>
  <si>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</si>
  <si>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</si>
  <si>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</si>
  <si>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</si>
  <si>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</si>
  <si>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</si>
  <si>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</si>
  <si>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</si>
  <si>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</si>
  <si>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</si>
  <si>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</si>
  <si>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</si>
  <si>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</si>
  <si>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</si>
  <si>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</si>
  <si>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</si>
  <si>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</si>
  <si>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</si>
  <si>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</si>
  <si>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</si>
  <si>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</si>
  <si>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</si>
  <si>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</si>
  <si>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</si>
  <si>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</si>
  <si>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</si>
  <si>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</si>
  <si>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</si>
  <si>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</si>
  <si>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</si>
  <si>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</si>
  <si>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</si>
  <si>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</si>
  <si>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</si>
  <si>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</si>
  <si>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</si>
  <si>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</si>
  <si>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</si>
  <si>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</si>
  <si>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</si>
  <si>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</si>
  <si>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</si>
  <si>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</si>
  <si>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</si>
  <si>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</si>
  <si>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</si>
  <si>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</si>
  <si>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</si>
  <si>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</si>
  <si>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</si>
  <si>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</si>
  <si>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</si>
  <si>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</si>
  <si>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</si>
  <si>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</si>
  <si>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</si>
  <si>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</si>
  <si>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</si>
  <si>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</si>
  <si>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</si>
  <si>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</si>
  <si>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</si>
  <si>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</si>
  <si>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</si>
  <si>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</si>
  <si>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</si>
  <si>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</si>
  <si>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</si>
  <si>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</si>
  <si>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</si>
  <si>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</si>
  <si>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</si>
  <si>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</si>
  <si>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</si>
  <si>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</si>
  <si>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</si>
  <si>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</si>
  <si>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</si>
  <si>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</si>
  <si>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</si>
  <si>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</si>
  <si>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</si>
  <si>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</si>
  <si>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</si>
  <si>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</si>
  <si>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</si>
  <si>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</si>
  <si>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</si>
  <si>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</si>
  <si>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</si>
  <si>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</si>
  <si>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</si>
  <si>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</si>
  <si>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</si>
  <si>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</si>
  <si>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</si>
  <si>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</si>
  <si>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</si>
  <si>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</si>
  <si>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</si>
  <si>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</si>
  <si>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</si>
  <si>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</si>
  <si>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</si>
  <si>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</si>
  <si>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</si>
  <si>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</si>
  <si>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</si>
  <si>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</si>
  <si>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</si>
  <si>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</si>
  <si>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</si>
  <si>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</si>
  <si>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</si>
  <si>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</si>
  <si>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</si>
  <si>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</si>
  <si>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</si>
  <si>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</si>
  <si>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</si>
  <si>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</si>
  <si>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</si>
  <si>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</si>
  <si>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</si>
  <si>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</si>
  <si>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</si>
  <si>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</si>
  <si>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</si>
  <si>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</si>
  <si>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</si>
  <si>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</si>
  <si>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</si>
  <si>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</si>
  <si>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</si>
  <si>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</si>
  <si>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</si>
  <si>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</si>
  <si>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</si>
  <si>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</si>
  <si>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</si>
  <si>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</si>
  <si>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</si>
  <si>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</si>
  <si>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</si>
  <si>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</si>
  <si>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</si>
  <si>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</si>
  <si>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</si>
  <si>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</si>
  <si>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</si>
  <si>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</si>
  <si>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</si>
  <si>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</si>
  <si>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</si>
  <si>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</si>
  <si>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</si>
  <si>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</si>
  <si>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</si>
  <si>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</si>
  <si>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</si>
  <si>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</si>
  <si>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</si>
  <si>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</si>
  <si>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</si>
  <si>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</si>
  <si>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</si>
  <si>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</si>
  <si>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</si>
  <si>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</si>
  <si>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</si>
  <si>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</si>
  <si>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</si>
  <si>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</si>
  <si>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</si>
  <si>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</si>
  <si>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</si>
  <si>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</si>
  <si>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</si>
  <si>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</si>
  <si>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</si>
  <si>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</si>
  <si>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</si>
  <si>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</si>
  <si>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</si>
  <si>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</si>
  <si>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</si>
  <si>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</si>
  <si>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</si>
  <si>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</si>
  <si>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</si>
  <si>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</si>
  <si>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</si>
  <si>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</si>
  <si>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</si>
  <si>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</si>
  <si>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</si>
  <si>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</si>
  <si>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</si>
  <si>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</si>
  <si>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</si>
  <si>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</si>
  <si>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</si>
  <si>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</si>
  <si>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</si>
  <si>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</si>
  <si>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</si>
  <si>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</si>
  <si>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</si>
  <si>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</si>
  <si>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</si>
  <si>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</si>
  <si>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</si>
  <si>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</si>
  <si>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</si>
  <si>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</si>
  <si>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</si>
  <si>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</si>
  <si>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</si>
  <si>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</si>
  <si>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</si>
  <si>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</si>
  <si>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</si>
  <si>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</si>
  <si>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</si>
  <si>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</si>
  <si>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</si>
  <si>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</si>
  <si>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</si>
  <si>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</si>
  <si>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</si>
  <si>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</si>
  <si>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</si>
  <si>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</si>
  <si>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</si>
  <si>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</si>
  <si>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</si>
  <si>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</si>
  <si>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</si>
  <si>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</si>
  <si>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</si>
  <si>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</si>
  <si>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</si>
  <si>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</si>
  <si>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</si>
  <si>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</si>
  <si>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</si>
  <si>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</si>
  <si>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</si>
  <si>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</si>
  <si>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</si>
  <si>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</si>
  <si>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</si>
  <si>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</si>
  <si>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</si>
  <si>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</si>
  <si>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</si>
  <si>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</si>
  <si>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</si>
  <si>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</si>
  <si>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</si>
  <si>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</si>
  <si>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</si>
  <si>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</si>
  <si>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</si>
  <si>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</si>
  <si>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</si>
  <si>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</si>
  <si>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</si>
  <si>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</si>
  <si>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</si>
  <si>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</si>
  <si>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</si>
  <si>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</si>
  <si>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</si>
  <si>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</si>
  <si>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</si>
  <si>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</si>
  <si>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</si>
  <si>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</si>
  <si>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</si>
  <si>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</si>
  <si>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</si>
  <si>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</si>
  <si>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</si>
  <si>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</si>
  <si>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</si>
  <si>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</si>
  <si>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</si>
  <si>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</si>
  <si>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</si>
  <si>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</si>
  <si>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</si>
  <si>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</si>
  <si>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</si>
  <si>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</si>
  <si>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</si>
  <si>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</si>
  <si>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</si>
  <si>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</si>
  <si>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</si>
  <si>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</si>
  <si>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</si>
  <si>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</si>
  <si>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</si>
  <si>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</si>
  <si>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</si>
  <si>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</si>
  <si>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</si>
  <si>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</si>
  <si>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</si>
  <si>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</si>
  <si>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</si>
  <si>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</si>
  <si>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</si>
  <si>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</si>
  <si>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</si>
  <si>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</si>
  <si>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</si>
  <si>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</si>
  <si>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</si>
  <si>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</si>
  <si>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</si>
  <si>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</si>
  <si>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</si>
  <si>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</si>
  <si>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</si>
  <si>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</si>
  <si>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</si>
  <si>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</si>
  <si>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</si>
  <si>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</si>
  <si>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</si>
  <si>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</si>
  <si>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</si>
  <si>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</si>
  <si>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</si>
  <si>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</si>
  <si>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</si>
  <si>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</si>
  <si>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</si>
  <si>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</si>
  <si>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</si>
  <si>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</si>
  <si>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</si>
  <si>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</si>
  <si>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</si>
  <si>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</si>
  <si>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</si>
  <si>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</si>
  <si>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</si>
  <si>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</si>
  <si>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</si>
  <si>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</si>
  <si>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</si>
  <si>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</si>
  <si>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</si>
  <si>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</si>
  <si>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</si>
  <si>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</si>
  <si>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</si>
  <si>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</si>
  <si>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</si>
  <si>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</si>
  <si>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</si>
  <si>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</si>
  <si>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</si>
  <si>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</si>
  <si>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</si>
  <si>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</si>
  <si>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</si>
  <si>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</si>
  <si>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</si>
  <si>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</si>
  <si>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</si>
  <si>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</si>
  <si>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</si>
  <si>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</si>
  <si>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</si>
  <si>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</si>
  <si>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</si>
  <si>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</si>
  <si>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</si>
  <si>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</si>
  <si>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</si>
  <si>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</si>
  <si>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</si>
  <si>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</si>
  <si>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</si>
  <si>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</si>
  <si>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</si>
  <si>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</si>
  <si>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</si>
  <si>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</si>
  <si>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</si>
  <si>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</si>
  <si>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</si>
  <si>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</si>
  <si>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</si>
  <si>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</si>
  <si>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</si>
  <si>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</si>
  <si>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</si>
  <si>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</si>
  <si>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</si>
  <si>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</si>
  <si>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</si>
  <si>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</si>
  <si>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</si>
  <si>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</si>
  <si>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</si>
  <si>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</si>
  <si>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</si>
  <si>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</si>
  <si>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</si>
  <si>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</si>
  <si>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</si>
  <si>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</si>
  <si>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</si>
  <si>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</si>
  <si>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</si>
  <si>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</si>
  <si>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</si>
  <si>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</si>
  <si>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</si>
  <si>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</si>
  <si>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</si>
  <si>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</si>
  <si>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</si>
  <si>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</si>
  <si>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</si>
  <si>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</si>
  <si>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</si>
  <si>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</si>
  <si>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</si>
  <si>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</si>
  <si>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</si>
  <si>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</si>
  <si>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</si>
  <si>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</si>
  <si>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</si>
  <si>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</si>
  <si>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</si>
  <si>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</si>
  <si>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</si>
  <si>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</si>
  <si>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</si>
  <si>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</si>
  <si>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</si>
  <si>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</si>
  <si>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</si>
  <si>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</si>
  <si>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</si>
  <si>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</si>
  <si>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</si>
  <si>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</si>
  <si>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</si>
  <si>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</si>
  <si>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</si>
  <si>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</si>
  <si>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</si>
  <si>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</si>
  <si>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</si>
  <si>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</si>
  <si>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</si>
  <si>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</si>
  <si>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</si>
  <si>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</si>
  <si>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</si>
  <si>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</si>
  <si>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</si>
  <si>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</si>
  <si>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</si>
  <si>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</si>
  <si>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</si>
  <si>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</si>
  <si>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</si>
  <si>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</si>
  <si>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</si>
  <si>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</si>
  <si>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</si>
  <si>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</si>
  <si>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</si>
  <si>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</si>
  <si>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</si>
  <si>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</si>
  <si>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</si>
  <si>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</si>
  <si>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</si>
  <si>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</si>
  <si>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</si>
  <si>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</si>
  <si>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</si>
  <si>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</si>
  <si>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</si>
  <si>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</si>
  <si>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</si>
  <si>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</si>
  <si>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</si>
  <si>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</si>
  <si>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</si>
  <si>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</si>
  <si>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</si>
  <si>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</si>
  <si>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</si>
  <si>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</si>
  <si>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</si>
  <si>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</si>
  <si>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</si>
  <si>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</si>
  <si>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</si>
  <si>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</si>
  <si>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</si>
  <si>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</si>
  <si>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</si>
  <si>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</si>
  <si>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</si>
  <si>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</si>
  <si>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</si>
  <si>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</si>
  <si>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</si>
  <si>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</si>
  <si>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</si>
  <si>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</si>
  <si>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</si>
  <si>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</si>
  <si>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</si>
  <si>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</si>
  <si>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</si>
  <si>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</si>
  <si>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</si>
  <si>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</si>
  <si>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</si>
  <si>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</si>
  <si>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</si>
  <si>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</si>
  <si>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</si>
  <si>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</si>
  <si>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</si>
  <si>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</si>
  <si>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</si>
  <si>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</si>
  <si>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</si>
  <si>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</si>
  <si>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</si>
  <si>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</si>
  <si>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</si>
  <si>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</si>
  <si>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</si>
  <si>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</si>
  <si>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</si>
  <si>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</si>
  <si>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</si>
  <si>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</si>
  <si>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</si>
  <si>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</si>
  <si>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</si>
  <si>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</si>
  <si>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</si>
  <si>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</si>
  <si>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</si>
  <si>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</si>
  <si>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</si>
  <si>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</si>
  <si>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</si>
  <si>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</si>
  <si>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</si>
  <si>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</si>
  <si>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</si>
  <si>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</si>
  <si>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</si>
  <si>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</si>
  <si>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</si>
  <si>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</si>
  <si>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</si>
  <si>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</si>
  <si>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</si>
  <si>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</si>
  <si>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</si>
  <si>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</si>
  <si>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</si>
  <si>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</si>
  <si>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</si>
  <si>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</si>
  <si>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</si>
  <si>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</si>
  <si>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</si>
  <si>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</si>
  <si>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</si>
  <si>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</si>
  <si>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</si>
  <si>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</si>
  <si>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</si>
  <si>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</si>
  <si>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</si>
  <si>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</si>
  <si>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</si>
  <si>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</si>
  <si>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</si>
  <si>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</si>
  <si>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</si>
  <si>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</si>
  <si>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</si>
  <si>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</si>
  <si>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</si>
  <si>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</si>
  <si>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</si>
  <si>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</si>
  <si>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</si>
  <si>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</si>
  <si>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</si>
  <si>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</si>
  <si>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</si>
  <si>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</si>
  <si>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</si>
  <si>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</si>
  <si>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</si>
  <si>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</si>
  <si>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</si>
  <si>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</si>
  <si>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</si>
  <si>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</si>
  <si>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</si>
  <si>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</si>
  <si>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</si>
  <si>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</si>
  <si>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</si>
  <si>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</si>
  <si>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</si>
  <si>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</si>
  <si>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</si>
  <si>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</si>
  <si>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</si>
  <si>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</si>
  <si>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</si>
  <si>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</si>
  <si>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</si>
  <si>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</si>
  <si>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</si>
  <si>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</si>
  <si>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</si>
  <si>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</si>
  <si>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</si>
  <si>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</si>
  <si>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</si>
  <si>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</si>
  <si>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</si>
  <si>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</si>
  <si>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</si>
  <si>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</si>
  <si>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</si>
  <si>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</si>
  <si>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</si>
  <si>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</si>
  <si>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</si>
  <si>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</si>
  <si>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</si>
  <si>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</si>
  <si>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</si>
  <si>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</si>
  <si>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</si>
  <si>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</si>
  <si>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</si>
  <si>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</si>
  <si>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</si>
  <si>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</si>
  <si>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</si>
  <si>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</si>
  <si>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</si>
  <si>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</si>
  <si>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</si>
  <si>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</si>
  <si>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</si>
  <si>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</si>
  <si>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</si>
  <si>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</si>
  <si>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</si>
  <si>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</si>
  <si>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</si>
  <si>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</si>
  <si>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</si>
  <si>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</si>
  <si>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</si>
  <si>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</si>
  <si>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</si>
  <si>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</si>
  <si>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</si>
  <si>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</si>
  <si>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</si>
  <si>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</si>
  <si>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</si>
  <si>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</si>
  <si>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</si>
  <si>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</si>
  <si>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</si>
  <si>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</si>
  <si>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</si>
  <si>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</si>
  <si>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</si>
  <si>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</si>
  <si>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</si>
  <si>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</si>
  <si>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</si>
  <si>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</si>
  <si>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</si>
  <si>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</si>
  <si>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</si>
  <si>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</si>
  <si>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</si>
  <si>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</si>
  <si>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</si>
  <si>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</si>
  <si>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</si>
  <si>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</si>
  <si>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</si>
  <si>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</si>
  <si>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</si>
  <si>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</si>
  <si>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</si>
  <si>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</si>
  <si>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</si>
  <si>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</si>
  <si>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</si>
  <si>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</si>
  <si>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</si>
  <si>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</si>
  <si>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</si>
  <si>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</si>
  <si>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</si>
  <si>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</si>
  <si>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</si>
  <si>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</si>
  <si>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</si>
  <si>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</si>
  <si>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</si>
  <si>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</si>
  <si>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</si>
  <si>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</si>
  <si>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</si>
  <si>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</si>
  <si>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</si>
  <si>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</si>
  <si>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</si>
  <si>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</si>
  <si>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</si>
  <si>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</si>
  <si>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</si>
  <si>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</si>
  <si>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</si>
  <si>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</si>
  <si>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</si>
  <si>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</si>
  <si>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</si>
  <si>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</si>
  <si>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</si>
  <si>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</si>
  <si>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</si>
  <si>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</si>
  <si>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</si>
  <si>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</si>
  <si>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</si>
  <si>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</si>
  <si>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</si>
  <si>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</si>
  <si>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</si>
  <si>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</si>
  <si>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</si>
  <si>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</si>
  <si>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</si>
  <si>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</si>
  <si>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</si>
  <si>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</si>
  <si>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</si>
  <si>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</si>
  <si>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</si>
  <si>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</si>
  <si>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</si>
  <si>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</si>
  <si>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</si>
  <si>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</si>
  <si>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</si>
  <si>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</si>
  <si>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</si>
  <si>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</si>
  <si>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</si>
  <si>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</si>
  <si>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</si>
  <si>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</si>
  <si>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</si>
  <si>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</si>
  <si>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</si>
  <si>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</si>
  <si>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</si>
  <si>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</si>
  <si>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</si>
  <si>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</si>
  <si>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</si>
  <si>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</si>
  <si>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</si>
  <si>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</si>
  <si>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</si>
  <si>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</si>
  <si>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</si>
  <si>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</si>
  <si>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</si>
  <si>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</si>
  <si>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</si>
  <si>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</si>
  <si>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</si>
  <si>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</si>
  <si>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</si>
  <si>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</si>
  <si>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</si>
  <si>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</si>
  <si>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</si>
  <si>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</si>
  <si>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</si>
  <si>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</si>
  <si>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</si>
  <si>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</si>
  <si>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</si>
  <si>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</si>
  <si>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</si>
  <si>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</si>
  <si>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</si>
  <si>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</si>
  <si>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</si>
  <si>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</si>
  <si>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</si>
  <si>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</si>
  <si>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</si>
  <si>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</si>
  <si>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</si>
  <si>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</si>
  <si>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</si>
  <si>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</si>
  <si>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</si>
  <si>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</si>
  <si>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</si>
  <si>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</si>
  <si>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</si>
  <si>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</si>
  <si>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</si>
  <si>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</si>
  <si>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</si>
  <si>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</si>
  <si>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</si>
  <si>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</si>
  <si>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</si>
  <si>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</si>
  <si>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</si>
  <si>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</si>
  <si>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</si>
  <si>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</si>
  <si>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</si>
  <si>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</si>
  <si>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</si>
  <si>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</si>
  <si>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</si>
  <si>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</si>
  <si>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</si>
  <si>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</si>
  <si>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</si>
  <si>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</si>
  <si>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</si>
  <si>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</si>
  <si>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</si>
  <si>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</si>
  <si>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</si>
  <si>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</si>
  <si>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</si>
  <si>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</si>
  <si>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</si>
  <si>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</si>
  <si>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</si>
  <si>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</si>
  <si>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</si>
  <si>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</si>
  <si>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</si>
  <si>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</si>
  <si>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</si>
  <si>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</si>
  <si>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</si>
  <si>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</si>
  <si>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</si>
  <si>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</si>
  <si>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</si>
  <si>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</si>
  <si>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</si>
  <si>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</si>
  <si>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</si>
  <si>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</si>
  <si>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</si>
  <si>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</si>
  <si>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</si>
  <si>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</si>
  <si>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</si>
  <si>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</si>
  <si>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</si>
  <si>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</si>
  <si>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</si>
  <si>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</si>
  <si>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</si>
  <si>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</si>
  <si>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</si>
  <si>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</si>
  <si>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</si>
  <si>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</si>
  <si>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</si>
  <si>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</si>
  <si>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</si>
  <si>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</si>
  <si>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</si>
  <si>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</si>
  <si>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</si>
  <si>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</si>
  <si>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</si>
  <si>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</si>
  <si>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</si>
  <si>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</si>
  <si>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</si>
  <si>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</si>
  <si>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</si>
  <si>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</si>
  <si>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</si>
  <si>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</si>
  <si>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</si>
  <si>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</si>
  <si>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</si>
  <si>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</si>
  <si>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</si>
  <si>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</si>
  <si>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</si>
  <si>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</si>
  <si>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</si>
  <si>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</si>
  <si>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</si>
  <si>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</si>
  <si>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</si>
  <si>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</si>
  <si>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</si>
  <si>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</si>
  <si>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</si>
  <si>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</si>
  <si>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</si>
  <si>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</si>
  <si>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</si>
  <si>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</si>
  <si>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</si>
  <si>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</si>
  <si>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</si>
  <si>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</si>
  <si>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</si>
  <si>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</si>
  <si>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</si>
  <si>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</si>
  <si>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</si>
  <si>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</si>
  <si>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</si>
  <si>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</si>
  <si>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</si>
  <si>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</si>
  <si>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</si>
  <si>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</si>
  <si>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</si>
  <si>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</si>
  <si>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</si>
  <si>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</si>
  <si>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</si>
  <si>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</si>
  <si>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</si>
  <si>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</si>
  <si>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</si>
  <si>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</si>
  <si>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</si>
  <si>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</si>
  <si>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</si>
  <si>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</si>
  <si>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</si>
  <si>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</si>
  <si>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</si>
  <si>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</si>
  <si>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</si>
  <si>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</si>
  <si>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</si>
  <si>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</si>
  <si>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</si>
  <si>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</si>
  <si>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</si>
  <si>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</si>
  <si>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</si>
  <si>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</si>
  <si>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</si>
  <si>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</si>
  <si>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</si>
  <si>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</si>
  <si>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</si>
  <si>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</si>
  <si>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</si>
  <si>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</si>
  <si>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</si>
  <si>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</si>
  <si>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</si>
  <si>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</si>
  <si>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</si>
  <si>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</si>
  <si>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</si>
  <si>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</si>
  <si>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</si>
  <si>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</si>
  <si>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</si>
  <si>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</si>
  <si>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</si>
  <si>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</si>
  <si>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</si>
  <si>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</si>
  <si>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</si>
  <si>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</si>
  <si>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</si>
  <si>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</si>
  <si>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</si>
  <si>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</si>
  <si>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</si>
  <si>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</si>
  <si>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</si>
  <si>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</si>
  <si>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</si>
  <si>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</si>
  <si>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</si>
  <si>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</si>
  <si>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</si>
  <si>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</si>
  <si>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</si>
  <si>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</si>
  <si>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</si>
  <si>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</si>
  <si>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</si>
  <si>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</si>
  <si>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</si>
  <si>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</si>
  <si>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</si>
  <si>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</si>
  <si>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</si>
  <si>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</si>
  <si>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</si>
  <si>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</si>
  <si>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</si>
  <si>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</si>
  <si>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</si>
  <si>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</si>
  <si>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</si>
  <si>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</si>
  <si>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</si>
  <si>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</si>
  <si>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</si>
  <si>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</si>
  <si>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</si>
  <si>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</si>
  <si>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</si>
  <si>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</si>
  <si>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</si>
  <si>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</si>
  <si>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</si>
  <si>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</si>
  <si>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</si>
  <si>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</si>
  <si>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</si>
  <si>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</si>
  <si>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</si>
  <si>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</si>
  <si>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</si>
  <si>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</si>
  <si>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</si>
  <si>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</si>
  <si>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</si>
  <si>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</si>
  <si>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</si>
  <si>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</si>
  <si>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</si>
  <si>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</si>
  <si>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</si>
  <si>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</si>
  <si>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</si>
  <si>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</si>
  <si>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</si>
  <si>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</si>
  <si>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</si>
  <si>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</si>
  <si>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</si>
  <si>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</si>
  <si>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</si>
  <si>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</si>
  <si>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</si>
  <si>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</si>
  <si>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</si>
  <si>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</si>
  <si>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</si>
  <si>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</si>
  <si>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</si>
  <si>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</si>
  <si>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</si>
  <si>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</si>
  <si>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</si>
  <si>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</si>
  <si>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</si>
  <si>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</si>
  <si>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</si>
  <si>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</si>
  <si>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</si>
  <si>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</si>
  <si>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</si>
  <si>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</si>
  <si>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</si>
  <si>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</si>
  <si>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</si>
  <si>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</si>
  <si>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</si>
  <si>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</si>
  <si>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</si>
  <si>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</si>
  <si>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</si>
  <si>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</si>
  <si>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</si>
  <si>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</si>
  <si>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</si>
  <si>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</si>
  <si>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</si>
  <si>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</si>
  <si>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</si>
  <si>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</si>
  <si>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</si>
  <si>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</si>
  <si>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</si>
  <si>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</si>
  <si>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</si>
  <si>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</si>
  <si>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</si>
  <si>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</si>
  <si>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</si>
  <si>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</si>
  <si>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</si>
  <si>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</si>
  <si>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</si>
  <si>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</si>
  <si>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</si>
  <si>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</si>
  <si>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</si>
  <si>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</si>
  <si>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</si>
  <si>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</si>
  <si>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</si>
  <si>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</si>
  <si>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</si>
  <si>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</si>
  <si>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</si>
  <si>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</si>
  <si>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</si>
  <si>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</si>
  <si>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</si>
  <si>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</si>
  <si>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</si>
  <si>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</si>
  <si>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</si>
  <si>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</si>
  <si>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</si>
  <si>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</si>
  <si>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</si>
  <si>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</si>
  <si>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</si>
  <si>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</si>
  <si>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</si>
  <si>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</si>
  <si>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</si>
  <si>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</si>
  <si>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</si>
  <si>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</si>
  <si>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</si>
  <si>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</si>
  <si>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</si>
  <si>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</si>
  <si>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</si>
  <si>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</si>
  <si>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</si>
  <si>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</si>
  <si>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</si>
  <si>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</si>
  <si>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</si>
  <si>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</si>
  <si>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</si>
  <si>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</si>
  <si>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</si>
  <si>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</si>
  <si>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</si>
  <si>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</si>
  <si>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</si>
  <si>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</si>
  <si>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</si>
  <si>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</si>
  <si>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</si>
  <si>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</si>
  <si>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</si>
  <si>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</si>
  <si>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</si>
  <si>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</si>
  <si>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</si>
  <si>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</si>
  <si>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</si>
  <si>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</si>
  <si>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</si>
  <si>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</si>
  <si>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</si>
  <si>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</si>
  <si>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</si>
  <si>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</si>
  <si>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</si>
  <si>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</si>
  <si>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</si>
  <si>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</si>
  <si>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</si>
  <si>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</si>
  <si>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</si>
  <si>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</si>
  <si>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</si>
  <si>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</si>
  <si>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</si>
  <si>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</si>
  <si>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</si>
  <si>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</si>
  <si>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</si>
  <si>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</si>
  <si>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</si>
  <si>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</si>
  <si>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</si>
  <si>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</si>
  <si>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</si>
  <si>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</si>
  <si>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</si>
  <si>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</si>
  <si>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</si>
  <si>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</si>
  <si>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</si>
  <si>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</si>
  <si>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</si>
  <si>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</si>
  <si>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</si>
  <si>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</si>
  <si>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</si>
  <si>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</si>
  <si>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</si>
  <si>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</si>
  <si>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</si>
  <si>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</si>
  <si>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</si>
  <si>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</si>
  <si>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</si>
  <si>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</si>
  <si>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</si>
  <si>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</si>
  <si>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</si>
  <si>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</si>
  <si>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</si>
  <si>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</si>
  <si>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</si>
  <si>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</si>
  <si>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</si>
  <si>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</si>
  <si>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</si>
  <si>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</si>
  <si>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</si>
  <si>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</si>
  <si>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</si>
  <si>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</si>
  <si>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</si>
  <si>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</si>
  <si>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</si>
  <si>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</si>
  <si>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</si>
  <si>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</si>
  <si>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</si>
  <si>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</si>
  <si>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</si>
  <si>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</si>
  <si>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</si>
  <si>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</si>
  <si>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</si>
  <si>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</si>
  <si>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</si>
  <si>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</si>
  <si>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</si>
  <si>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</si>
  <si>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</si>
  <si>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</si>
  <si>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</si>
  <si>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</si>
  <si>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</si>
  <si>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</si>
  <si>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</si>
  <si>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</si>
  <si>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</si>
  <si>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</si>
  <si>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</si>
  <si>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</si>
  <si>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</si>
  <si>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</si>
  <si>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</si>
  <si>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</si>
  <si>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</si>
  <si>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</si>
  <si>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</si>
  <si>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</si>
  <si>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</si>
  <si>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</si>
  <si>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</si>
  <si>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</si>
  <si>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</si>
  <si>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</si>
  <si>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</si>
  <si>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</si>
  <si>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</si>
  <si>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</si>
  <si>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</si>
  <si>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</si>
  <si>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</si>
  <si>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</si>
  <si>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</si>
  <si>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</si>
  <si>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</si>
  <si>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</si>
  <si>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</si>
  <si>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</si>
  <si>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</si>
  <si>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</si>
  <si>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</si>
  <si>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</si>
  <si>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</si>
  <si>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</si>
  <si>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</si>
  <si>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</si>
  <si>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</si>
  <si>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</si>
  <si>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</si>
  <si>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</si>
  <si>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</si>
  <si>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</si>
  <si>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</si>
  <si>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</si>
  <si>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</si>
  <si>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</si>
  <si>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</si>
  <si>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</si>
  <si>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</si>
  <si>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</si>
  <si>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</si>
  <si>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</si>
  <si>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</si>
  <si>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</si>
  <si>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</si>
  <si>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</si>
  <si>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</si>
  <si>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</si>
  <si>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</si>
  <si>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</si>
  <si>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</si>
  <si>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</si>
  <si>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</si>
  <si>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</si>
  <si>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</si>
  <si>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</si>
  <si>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</si>
  <si>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</si>
  <si>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</si>
  <si>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</si>
  <si>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</si>
  <si>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</si>
  <si>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</si>
  <si>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</si>
  <si>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</si>
  <si>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</si>
  <si>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</si>
  <si>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</si>
  <si>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</si>
  <si>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</si>
  <si>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</si>
  <si>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</si>
  <si>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</si>
  <si>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</si>
  <si>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</si>
  <si>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</si>
  <si>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</si>
  <si>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</si>
  <si>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</si>
  <si>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</si>
  <si>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</si>
  <si>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</si>
  <si>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</si>
  <si>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</si>
  <si>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</si>
  <si>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</si>
  <si>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</si>
  <si>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</si>
  <si>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</si>
  <si>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</si>
  <si>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</si>
  <si>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</si>
  <si>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</si>
  <si>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</si>
  <si>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</si>
  <si>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</si>
  <si>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</si>
  <si>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</si>
  <si>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</si>
  <si>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</si>
  <si>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</si>
  <si>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</si>
  <si>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</si>
  <si>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</si>
  <si>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</si>
  <si>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</si>
  <si>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</si>
  <si>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</si>
  <si>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</si>
  <si>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</si>
  <si>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</si>
  <si>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</si>
  <si>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</si>
  <si>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</si>
  <si>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</si>
  <si>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</si>
  <si>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</si>
  <si>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</si>
  <si>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</si>
  <si>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</si>
  <si>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</si>
  <si>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</si>
  <si>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</si>
  <si>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</si>
  <si>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</si>
  <si>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</si>
  <si>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</si>
  <si>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</si>
  <si>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</si>
  <si>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</si>
  <si>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</si>
  <si>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</si>
  <si>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</si>
  <si>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</si>
  <si>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</si>
  <si>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</si>
  <si>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</si>
  <si>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</si>
  <si>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</si>
  <si>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</si>
  <si>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</si>
  <si>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</si>
  <si>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</si>
  <si>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</si>
  <si>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</si>
  <si>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</si>
  <si>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</si>
  <si>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</si>
  <si>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</si>
  <si>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</si>
  <si>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</si>
  <si>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</si>
  <si>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</si>
  <si>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</si>
  <si>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</si>
  <si>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</si>
  <si>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</si>
  <si>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</si>
  <si>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</si>
  <si>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</si>
  <si>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</si>
  <si>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</si>
  <si>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</si>
  <si>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</si>
  <si>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</si>
  <si>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</si>
  <si>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</si>
  <si>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</si>
  <si>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</si>
  <si>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</si>
  <si>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</si>
  <si>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</si>
  <si>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</si>
  <si>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</si>
  <si>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</si>
  <si>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</si>
  <si>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</si>
  <si>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</si>
  <si>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</si>
  <si>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</si>
  <si>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</si>
  <si>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</si>
  <si>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</si>
  <si>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</si>
  <si>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</si>
  <si>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</si>
  <si>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</si>
  <si>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</si>
  <si>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</si>
  <si>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</si>
  <si>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</si>
  <si>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</si>
  <si>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</si>
  <si>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</si>
  <si>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</si>
  <si>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</si>
  <si>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</si>
  <si>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</si>
  <si>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</si>
  <si>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</si>
  <si>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</si>
  <si>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</si>
  <si>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</si>
  <si>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</si>
  <si>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</si>
  <si>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</si>
  <si>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</si>
  <si>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</si>
  <si>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</si>
  <si>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</si>
  <si>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</si>
  <si>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</si>
  <si>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</si>
  <si>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</si>
  <si>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</si>
  <si>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</si>
  <si>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</si>
  <si>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</si>
  <si>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</si>
  <si>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</si>
  <si>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</si>
  <si>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</si>
  <si>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</si>
  <si>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</si>
  <si>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</si>
  <si>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</si>
  <si>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</si>
  <si>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</si>
  <si>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</si>
  <si>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</si>
  <si>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</si>
  <si>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</si>
  <si>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</si>
  <si>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</si>
  <si>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</si>
  <si>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</si>
  <si>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</si>
  <si>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</si>
  <si>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</si>
  <si>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</si>
  <si>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</si>
  <si>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</si>
  <si>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</si>
  <si>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</si>
  <si>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</si>
  <si>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</si>
  <si>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</si>
  <si>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</si>
  <si>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</si>
  <si>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</si>
  <si>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</si>
  <si>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</si>
  <si>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</si>
  <si>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</si>
  <si>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</si>
  <si>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</si>
  <si>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</si>
  <si>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</si>
  <si>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</si>
  <si>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</si>
  <si>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</si>
  <si>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</si>
  <si>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</si>
  <si>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</si>
  <si>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</si>
  <si>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</si>
  <si>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</si>
  <si>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</si>
  <si>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</si>
  <si>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</si>
  <si>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</si>
  <si>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</si>
  <si>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</si>
  <si>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</si>
  <si>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</si>
  <si>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</si>
  <si>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</si>
  <si>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</si>
  <si>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</si>
  <si>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</si>
  <si>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</si>
  <si>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</si>
  <si>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</si>
  <si>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</si>
  <si>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</si>
  <si>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</si>
  <si>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</si>
  <si>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</si>
  <si>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</si>
  <si>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</si>
  <si>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</si>
  <si>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</si>
  <si>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</si>
  <si>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</si>
  <si>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</si>
  <si>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</si>
  <si>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</si>
  <si>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</si>
  <si>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</si>
  <si>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</si>
  <si>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</si>
  <si>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</si>
  <si>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</si>
  <si>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</si>
  <si>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</si>
  <si>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</si>
  <si>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</si>
  <si>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</si>
  <si>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</si>
  <si>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</si>
  <si>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</si>
  <si>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</si>
  <si>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</si>
  <si>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</si>
  <si>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</si>
  <si>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</si>
  <si>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</si>
  <si>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</si>
  <si>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</si>
  <si>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</si>
  <si>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</si>
  <si>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</si>
  <si>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</si>
  <si>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</si>
  <si>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</si>
  <si>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</si>
  <si>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</si>
  <si>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</si>
  <si>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</si>
  <si>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</si>
  <si>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</si>
  <si>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</si>
  <si>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</si>
  <si>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</si>
  <si>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</si>
  <si>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</si>
  <si>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</si>
  <si>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</si>
  <si>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</si>
  <si>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</si>
  <si>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</si>
  <si>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</si>
  <si>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</si>
  <si>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</si>
  <si>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</si>
  <si>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</si>
  <si>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</si>
  <si>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</si>
  <si>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</si>
  <si>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</si>
  <si>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</si>
  <si>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</si>
  <si>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</si>
  <si>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</si>
  <si>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</si>
  <si>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</si>
  <si>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</si>
  <si>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</si>
  <si>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</si>
  <si>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</si>
  <si>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</si>
  <si>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</si>
  <si>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</si>
  <si>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</si>
  <si>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</si>
  <si>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</si>
  <si>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</si>
  <si>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</si>
  <si>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</si>
  <si>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</si>
  <si>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</si>
  <si>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</si>
  <si>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</si>
  <si>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</si>
  <si>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</si>
  <si>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</si>
  <si>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</si>
  <si>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</si>
  <si>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</si>
  <si>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</si>
  <si>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</si>
  <si>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</si>
  <si>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</si>
  <si>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</si>
  <si>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</si>
  <si>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</si>
  <si>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</si>
  <si>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</si>
  <si>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</si>
  <si>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</si>
  <si>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</si>
  <si>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</si>
  <si>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</si>
  <si>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</si>
  <si>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</si>
  <si>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</si>
  <si>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</si>
  <si>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</si>
  <si>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</si>
  <si>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</si>
  <si>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</si>
  <si>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</si>
  <si>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</si>
  <si>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</si>
  <si>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</si>
  <si>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</si>
  <si>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</si>
  <si>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</si>
  <si>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</si>
  <si>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</si>
  <si>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</si>
  <si>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</si>
  <si>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</si>
  <si>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</si>
  <si>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</si>
  <si>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</si>
  <si>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</si>
  <si>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</si>
  <si>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</si>
  <si>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</si>
  <si>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</si>
  <si>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</si>
  <si>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</si>
  <si>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</si>
  <si>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</si>
  <si>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</si>
  <si>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</si>
  <si>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</si>
  <si>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</si>
  <si>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</si>
  <si>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</si>
  <si>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</si>
  <si>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</si>
  <si>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</si>
  <si>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</si>
  <si>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</si>
  <si>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</si>
  <si>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</si>
  <si>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</si>
  <si>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</si>
  <si>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</si>
  <si>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</si>
  <si>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</si>
  <si>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</si>
  <si>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</si>
  <si>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</si>
  <si>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</si>
  <si>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</si>
  <si>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</si>
  <si>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</si>
  <si>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</si>
  <si>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</si>
  <si>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</si>
  <si>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</si>
  <si>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</si>
  <si>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</si>
  <si>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</si>
  <si>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</si>
  <si>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</si>
  <si>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</si>
  <si>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</si>
  <si>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</si>
  <si>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</si>
  <si>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</si>
  <si>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</si>
  <si>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</si>
  <si>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</si>
  <si>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</si>
  <si>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</si>
  <si>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</si>
  <si>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</si>
  <si>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</si>
  <si>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</si>
  <si>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</si>
  <si>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</si>
  <si>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</si>
  <si>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</si>
  <si>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</si>
  <si>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</si>
  <si>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</si>
  <si>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</si>
  <si>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</si>
  <si>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</si>
  <si>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</si>
  <si>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</si>
  <si>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</si>
  <si>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</si>
  <si>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</si>
  <si>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</si>
  <si>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</si>
  <si>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</si>
  <si>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</si>
  <si>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</si>
  <si>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</si>
  <si>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</si>
  <si>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</si>
  <si>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</si>
  <si>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</si>
  <si>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</si>
  <si>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</si>
  <si>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</si>
  <si>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</si>
  <si>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</si>
  <si>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</si>
  <si>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</si>
  <si>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</si>
  <si>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</si>
  <si>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</si>
  <si>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</si>
  <si>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</si>
  <si>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</si>
  <si>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</si>
  <si>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</si>
  <si>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</si>
  <si>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</si>
  <si>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</si>
  <si>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</si>
  <si>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</si>
  <si>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</si>
  <si>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</si>
  <si>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</si>
  <si>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</si>
  <si>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</si>
  <si>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</si>
  <si>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</si>
  <si>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</si>
  <si>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</si>
  <si>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</si>
  <si>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</si>
  <si>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</si>
  <si>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</si>
  <si>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</si>
  <si>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</si>
  <si>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</si>
  <si>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</si>
  <si>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</si>
  <si>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</si>
  <si>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</si>
  <si>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</si>
  <si>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</si>
  <si>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</si>
  <si>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</si>
  <si>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</si>
  <si>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</si>
  <si>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</si>
  <si>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</si>
  <si>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</si>
  <si>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</si>
  <si>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</si>
  <si>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</si>
  <si>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</si>
  <si>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</si>
  <si>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</si>
  <si>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</si>
  <si>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</si>
  <si>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</si>
  <si>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</si>
  <si>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</si>
  <si>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</si>
  <si>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</si>
  <si>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</si>
  <si>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</si>
  <si>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</si>
  <si>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</si>
  <si>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</si>
  <si>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</si>
  <si>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</si>
  <si>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</si>
  <si>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</si>
  <si>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</si>
  <si>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</si>
  <si>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</si>
  <si>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</si>
  <si>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</si>
  <si>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</si>
  <si>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</si>
  <si>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</si>
  <si>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</si>
  <si>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</si>
  <si>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</si>
  <si>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</si>
  <si>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</si>
  <si>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</si>
  <si>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</si>
  <si>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</si>
  <si>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</si>
  <si>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</si>
  <si>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</si>
  <si>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</si>
  <si>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</si>
  <si>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</si>
  <si>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</si>
  <si>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</si>
  <si>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</si>
  <si>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</si>
  <si>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</si>
  <si>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</si>
  <si>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</si>
  <si>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</si>
  <si>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</si>
  <si>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</si>
  <si>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</si>
  <si>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</si>
  <si>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</si>
  <si>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</si>
  <si>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</si>
  <si>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</si>
  <si>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</si>
  <si>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</si>
  <si>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</si>
  <si>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</si>
  <si>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</si>
  <si>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</si>
  <si>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</si>
  <si>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</si>
  <si>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</si>
  <si>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</si>
  <si>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</si>
  <si>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</si>
  <si>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</si>
  <si>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</si>
  <si>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</si>
  <si>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</si>
  <si>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</si>
  <si>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</si>
  <si>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</si>
  <si>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</si>
  <si>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</si>
  <si>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</si>
  <si>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</si>
  <si>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</si>
  <si>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</si>
  <si>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</si>
  <si>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</si>
  <si>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</si>
  <si>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</si>
  <si>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</si>
  <si>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</si>
  <si>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</si>
  <si>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</si>
  <si>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</si>
  <si>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</si>
  <si>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</si>
  <si>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</si>
  <si>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</si>
  <si>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</si>
  <si>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</si>
  <si>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</si>
  <si>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</si>
  <si>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</si>
  <si>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</si>
  <si>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</si>
  <si>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</si>
  <si>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</si>
  <si>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</si>
  <si>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</si>
  <si>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</si>
  <si>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</si>
  <si>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</si>
  <si>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</si>
  <si>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</si>
  <si>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</si>
  <si>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</si>
  <si>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</si>
  <si>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</si>
  <si>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</si>
  <si>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</si>
  <si>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</si>
  <si>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</si>
  <si>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</si>
  <si>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</si>
  <si>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</si>
  <si>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</si>
  <si>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</si>
  <si>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</si>
  <si>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</si>
  <si>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</si>
  <si>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</si>
  <si>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</si>
  <si>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</si>
  <si>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</si>
  <si>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</si>
  <si>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</si>
  <si>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</si>
  <si>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</si>
  <si>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</si>
  <si>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</si>
  <si>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</si>
  <si>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</si>
  <si>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</si>
  <si>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</si>
  <si>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</si>
  <si>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</si>
  <si>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</si>
  <si>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</si>
  <si>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</si>
  <si>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</si>
  <si>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</si>
  <si>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</si>
  <si>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</si>
  <si>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</si>
  <si>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</si>
  <si>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</si>
  <si>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</si>
  <si>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</si>
  <si>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</si>
  <si>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</si>
  <si>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</si>
  <si>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</si>
  <si>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</si>
  <si>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</si>
  <si>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</si>
  <si>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</si>
  <si>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</si>
  <si>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</si>
  <si>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</si>
  <si>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</si>
  <si>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</si>
  <si>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</si>
  <si>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</si>
  <si>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</si>
  <si>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</si>
  <si>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</si>
  <si>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</si>
  <si>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</si>
  <si>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</si>
  <si>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</si>
  <si>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</si>
  <si>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</si>
  <si>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</si>
  <si>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</si>
  <si>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</si>
  <si>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</si>
  <si>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</si>
  <si>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</si>
  <si>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</si>
  <si>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</si>
  <si>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</si>
  <si>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</si>
  <si>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</si>
  <si>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</si>
  <si>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</si>
  <si>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</si>
  <si>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</si>
  <si>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</si>
  <si>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</si>
  <si>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</si>
  <si>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</si>
  <si>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</si>
  <si>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</si>
  <si>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</si>
  <si>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</si>
  <si>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</si>
  <si>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</si>
  <si>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</si>
  <si>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</si>
  <si>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</si>
  <si>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</si>
  <si>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</si>
  <si>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</si>
  <si>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</si>
  <si>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</si>
  <si>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</si>
  <si>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</si>
  <si>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</si>
  <si>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</si>
  <si>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</si>
  <si>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</si>
  <si>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</si>
  <si>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</si>
  <si>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</si>
  <si>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</si>
  <si>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</si>
  <si>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</si>
  <si>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</si>
  <si>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</si>
  <si>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</si>
  <si>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</si>
  <si>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</si>
  <si>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</si>
  <si>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</si>
  <si>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</si>
  <si>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</si>
  <si>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</si>
  <si>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</si>
  <si>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</si>
  <si>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</si>
  <si>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</si>
  <si>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</si>
  <si>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</si>
  <si>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</si>
  <si>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</si>
  <si>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</si>
  <si>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</si>
  <si>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</si>
  <si>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</si>
  <si>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</si>
  <si>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</si>
  <si>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</si>
  <si>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</si>
  <si>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</si>
  <si>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</si>
  <si>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</si>
  <si>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</si>
  <si>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</si>
  <si>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</si>
  <si>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</si>
  <si>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</si>
  <si>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</si>
  <si>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</si>
  <si>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</si>
  <si>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</si>
  <si>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</si>
  <si>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</si>
  <si>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</si>
  <si>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</si>
  <si>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</si>
  <si>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</si>
  <si>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</si>
  <si>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</si>
  <si>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</si>
  <si>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</si>
  <si>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</si>
  <si>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</si>
  <si>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</si>
  <si>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</si>
  <si>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</si>
  <si>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</si>
  <si>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</si>
  <si>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</si>
  <si>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</si>
  <si>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</si>
  <si>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</si>
  <si>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</si>
  <si>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</si>
  <si>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</si>
  <si>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</si>
  <si>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</si>
  <si>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</si>
  <si>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</si>
  <si>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</si>
  <si>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</si>
  <si>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</si>
  <si>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</si>
  <si>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</si>
  <si>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</si>
  <si>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</si>
  <si>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</si>
  <si>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</si>
  <si>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</si>
  <si>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</si>
  <si>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</si>
  <si>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</si>
  <si>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</si>
  <si>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</si>
  <si>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</si>
  <si>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</si>
  <si>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</si>
  <si>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</si>
  <si>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</si>
  <si>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</si>
  <si>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</si>
  <si>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</si>
  <si>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</si>
  <si>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</si>
  <si>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</si>
  <si>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</si>
  <si>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</si>
  <si>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</si>
  <si>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</si>
  <si>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</si>
  <si>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</si>
  <si>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</si>
  <si>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</si>
  <si>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</si>
  <si>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</si>
  <si>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</si>
  <si>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</si>
  <si>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</si>
  <si>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</si>
  <si>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</si>
  <si>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</si>
  <si>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</si>
  <si>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</si>
  <si>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</si>
  <si>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</si>
  <si>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</si>
  <si>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</si>
  <si>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</si>
  <si>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</si>
  <si>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</si>
  <si>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</si>
  <si>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</si>
  <si>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</si>
  <si>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</si>
  <si>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</si>
  <si>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</si>
  <si>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</si>
  <si>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</si>
  <si>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</si>
  <si>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</si>
  <si>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</si>
  <si>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</si>
  <si>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</si>
  <si>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</si>
  <si>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</si>
  <si>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</si>
  <si>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</si>
  <si>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</si>
  <si>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</si>
  <si>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</si>
  <si>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</si>
  <si>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</si>
  <si>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</si>
  <si>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</si>
  <si>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</si>
  <si>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</si>
  <si>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</si>
  <si>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</si>
  <si>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</si>
  <si>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</si>
  <si>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</si>
  <si>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</si>
  <si>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</si>
  <si>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</si>
  <si>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</si>
  <si>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</si>
  <si>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</si>
  <si>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</si>
  <si>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</si>
  <si>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</si>
  <si>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</si>
  <si>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</si>
  <si>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</si>
  <si>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</si>
  <si>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</si>
  <si>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</si>
  <si>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</si>
  <si>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</si>
  <si>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</si>
  <si>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</si>
  <si>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</si>
  <si>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</si>
  <si>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</si>
  <si>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</si>
  <si>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</si>
  <si>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</si>
  <si>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</si>
  <si>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</si>
  <si>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</si>
  <si>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</si>
  <si>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</si>
  <si>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</si>
  <si>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</si>
  <si>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</si>
  <si>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</si>
  <si>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</si>
  <si>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</si>
  <si>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</si>
  <si>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</si>
  <si>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</si>
  <si>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</si>
  <si>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</si>
  <si>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</si>
  <si>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</si>
  <si>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</si>
  <si>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</si>
  <si>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</si>
  <si>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</si>
  <si>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</si>
  <si>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</si>
  <si>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</si>
  <si>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</si>
  <si>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</si>
  <si>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</si>
  <si>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</si>
  <si>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</si>
  <si>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</si>
  <si>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</si>
  <si>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</si>
  <si>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</si>
  <si>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</si>
  <si>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</si>
  <si>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</si>
  <si>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</si>
  <si>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</si>
  <si>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</si>
  <si>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</si>
  <si>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</si>
  <si>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</si>
  <si>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</si>
  <si>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</si>
  <si>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</si>
  <si>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</si>
  <si>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</si>
  <si>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</si>
  <si>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</si>
  <si>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</si>
  <si>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</si>
  <si>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</si>
  <si>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</si>
  <si>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</si>
  <si>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</si>
  <si>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</si>
  <si>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</si>
  <si>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</si>
  <si>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</si>
  <si>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</si>
  <si>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</si>
  <si>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</si>
  <si>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</si>
  <si>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</si>
  <si>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</si>
  <si>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</si>
  <si>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</si>
  <si>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</si>
  <si>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</si>
  <si>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</si>
  <si>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</si>
  <si>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</si>
  <si>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</si>
  <si>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</si>
  <si>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</si>
  <si>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</si>
  <si>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</si>
  <si>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</si>
  <si>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</si>
  <si>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</si>
  <si>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</si>
  <si>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</si>
  <si>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</si>
  <si>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</si>
  <si>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</si>
  <si>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</si>
  <si>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</si>
  <si>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</si>
  <si>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</si>
  <si>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</si>
  <si>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</si>
  <si>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</si>
  <si>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</si>
  <si>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</si>
  <si>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</si>
  <si>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</si>
  <si>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</si>
  <si>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</si>
  <si>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</si>
  <si>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</si>
  <si>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</si>
  <si>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</si>
  <si>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</si>
  <si>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</si>
  <si>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</si>
  <si>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</si>
  <si>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</si>
  <si>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</si>
  <si>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</si>
  <si>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</si>
  <si>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</si>
  <si>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</si>
  <si>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</si>
  <si>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</si>
  <si>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</si>
  <si>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</si>
  <si>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</si>
  <si>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</si>
  <si>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</si>
  <si>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</si>
  <si>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</si>
  <si>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</si>
  <si>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</si>
  <si>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</si>
  <si>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</si>
  <si>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</si>
  <si>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</si>
  <si>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</si>
  <si>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</si>
  <si>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</si>
  <si>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</si>
  <si>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</si>
  <si>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</si>
  <si>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</si>
  <si>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</si>
  <si>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</si>
  <si>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</si>
  <si>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</si>
  <si>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</si>
  <si>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</si>
  <si>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</si>
  <si>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</si>
  <si>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</si>
  <si>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</si>
  <si>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</si>
  <si>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</si>
  <si>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</si>
  <si>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</si>
  <si>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</si>
  <si>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</si>
  <si>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</si>
  <si>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</si>
  <si>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</si>
  <si>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</si>
  <si>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</si>
  <si>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</si>
  <si>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</si>
  <si>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</si>
  <si>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</si>
  <si>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</si>
  <si>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</si>
  <si>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</si>
  <si>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</si>
  <si>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</si>
  <si>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</si>
  <si>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</si>
  <si>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</si>
  <si>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</si>
  <si>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</si>
  <si>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</si>
  <si>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</si>
  <si>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</si>
  <si>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</si>
  <si>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</si>
  <si>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</si>
  <si>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</si>
  <si>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</si>
  <si>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</si>
  <si>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</si>
  <si>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</si>
  <si>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</si>
  <si>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</si>
  <si>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</si>
  <si>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</si>
  <si>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</si>
  <si>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</si>
  <si>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</si>
  <si>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</si>
  <si>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</si>
  <si>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</si>
  <si>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</si>
  <si>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</si>
  <si>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</si>
  <si>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</si>
  <si>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</si>
  <si>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</si>
  <si>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</si>
  <si>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</si>
  <si>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</si>
  <si>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</si>
  <si>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</si>
  <si>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</si>
  <si>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</si>
  <si>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</si>
  <si>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</si>
  <si>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</si>
  <si>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</si>
  <si>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</si>
  <si>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</si>
  <si>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</si>
  <si>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</si>
  <si>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</si>
  <si>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</si>
  <si>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</si>
  <si>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</si>
  <si>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</si>
  <si>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</si>
  <si>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</si>
  <si>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</si>
  <si>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</si>
  <si>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</si>
  <si>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</si>
  <si>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</si>
  <si>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</si>
  <si>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</si>
  <si>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</si>
  <si>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</si>
  <si>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</si>
  <si>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</si>
  <si>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</si>
  <si>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</si>
  <si>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</si>
  <si>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</si>
  <si>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</si>
  <si>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</si>
  <si>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</si>
  <si>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</si>
  <si>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</si>
  <si>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</si>
  <si>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</si>
  <si>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</si>
  <si>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</si>
  <si>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</si>
  <si>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</si>
  <si>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</si>
  <si>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</si>
  <si>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</si>
  <si>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</si>
  <si>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</si>
  <si>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</si>
  <si>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</si>
  <si>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</si>
  <si>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</si>
  <si>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</si>
  <si>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</si>
  <si>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</si>
  <si>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</si>
  <si>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</si>
  <si>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</si>
  <si>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</si>
  <si>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</si>
  <si>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</si>
  <si>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</si>
  <si>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</si>
  <si>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</si>
  <si>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</si>
  <si>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</si>
  <si>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</si>
  <si>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</si>
  <si>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</si>
  <si>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</si>
  <si>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</si>
  <si>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</si>
  <si>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</si>
  <si>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</si>
  <si>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</si>
  <si>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</si>
  <si>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</si>
  <si>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</si>
  <si>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</si>
  <si>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</si>
  <si>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</si>
  <si>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</si>
  <si>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</si>
  <si>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</si>
  <si>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</si>
  <si>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</si>
  <si>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</si>
  <si>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</si>
  <si>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</si>
  <si>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</si>
  <si>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</si>
  <si>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</si>
  <si>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</si>
  <si>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</si>
  <si>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</si>
  <si>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</si>
  <si>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</si>
  <si>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</si>
  <si>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</si>
  <si>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</si>
  <si>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</si>
  <si>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</si>
  <si>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</si>
  <si>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</si>
  <si>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</si>
  <si>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</si>
  <si>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</si>
  <si>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</si>
  <si>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</si>
  <si>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</si>
  <si>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</si>
  <si>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</si>
  <si>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</si>
  <si>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</si>
  <si>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</si>
  <si>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</si>
  <si>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</si>
  <si>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</si>
  <si>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</si>
  <si>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</si>
  <si>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</si>
  <si>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</si>
  <si>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</si>
  <si>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</si>
  <si>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</si>
  <si>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</si>
  <si>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</si>
  <si>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</si>
  <si>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</si>
  <si>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</si>
  <si>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</si>
  <si>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</si>
  <si>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</si>
  <si>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</si>
  <si>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</si>
  <si>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</si>
  <si>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</si>
  <si>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</si>
  <si>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</si>
  <si>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</si>
  <si>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</si>
  <si>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</si>
  <si>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</si>
  <si>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</si>
  <si>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</si>
  <si>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</si>
  <si>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</si>
  <si>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</si>
  <si>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</si>
  <si>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</si>
  <si>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</si>
  <si>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</si>
  <si>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</si>
  <si>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</si>
  <si>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</si>
  <si>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</si>
  <si>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</si>
  <si>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</si>
  <si>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</si>
  <si>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</si>
  <si>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</si>
  <si>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</si>
  <si>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</si>
  <si>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</si>
  <si>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</si>
  <si>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</si>
  <si>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</si>
  <si>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</si>
  <si>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</si>
  <si>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</si>
  <si>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</si>
  <si>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</si>
  <si>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</si>
  <si>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</si>
  <si>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</si>
  <si>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</si>
  <si>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</si>
  <si>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</si>
  <si>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</si>
  <si>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</si>
  <si>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</si>
  <si>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</si>
  <si>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</si>
  <si>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</si>
  <si>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</si>
  <si>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</si>
  <si>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</si>
  <si>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</si>
  <si>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</si>
  <si>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</si>
  <si>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</si>
  <si>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</si>
  <si>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</si>
  <si>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</si>
  <si>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</si>
  <si>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</si>
  <si>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</si>
  <si>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</si>
  <si>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</si>
  <si>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</si>
  <si>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</si>
  <si>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</si>
  <si>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</si>
  <si>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</si>
  <si>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</si>
  <si>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</si>
  <si>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</si>
  <si>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</si>
  <si>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</si>
  <si>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</si>
  <si>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</si>
  <si>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</si>
  <si>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</si>
  <si>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</si>
  <si>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</si>
  <si>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</si>
  <si>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</si>
  <si>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</si>
  <si>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</si>
  <si>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</si>
  <si>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</si>
  <si>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</si>
  <si>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</si>
  <si>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</si>
  <si>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</si>
  <si>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</si>
  <si>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</si>
  <si>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</si>
  <si>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</si>
  <si>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</si>
  <si>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</si>
  <si>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</si>
  <si>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</si>
  <si>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</si>
  <si>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</si>
  <si>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</si>
  <si>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</si>
  <si>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</si>
  <si>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</si>
  <si>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</si>
  <si>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</si>
  <si>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</si>
  <si>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</si>
  <si>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</si>
  <si>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</si>
  <si>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</si>
  <si>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</si>
  <si>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</si>
  <si>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</si>
  <si>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</si>
  <si>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</si>
  <si>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</si>
  <si>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</si>
  <si>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</si>
  <si>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</si>
  <si>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</si>
  <si>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</si>
  <si>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</si>
  <si>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</si>
  <si>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</si>
  <si>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</si>
  <si>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</si>
  <si>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</si>
  <si>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</si>
  <si>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</si>
  <si>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</si>
  <si>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</si>
  <si>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</si>
  <si>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</si>
  <si>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</si>
  <si>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</si>
  <si>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</si>
  <si>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</si>
  <si>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</si>
  <si>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</si>
  <si>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</si>
  <si>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</si>
  <si>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</si>
  <si>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</si>
  <si>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</si>
  <si>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</si>
  <si>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</si>
  <si>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</si>
  <si>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</si>
  <si>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</si>
  <si>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</si>
  <si>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</si>
  <si>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</si>
  <si>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</si>
  <si>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</si>
  <si>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</si>
  <si>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</si>
  <si>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</si>
  <si>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</si>
  <si>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</si>
  <si>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</si>
  <si>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</si>
  <si>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</si>
  <si>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</si>
  <si>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</si>
  <si>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</si>
  <si>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</si>
  <si>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</si>
  <si>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</si>
  <si>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</si>
  <si>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</si>
  <si>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</si>
  <si>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</si>
  <si>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</si>
  <si>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</si>
  <si>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</si>
  <si>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</si>
  <si>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</si>
  <si>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</si>
  <si>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</si>
  <si>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</si>
  <si>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</si>
  <si>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</si>
  <si>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</si>
  <si>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</si>
  <si>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</si>
  <si>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</si>
  <si>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</si>
  <si>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</si>
  <si>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</si>
  <si>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</si>
  <si>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</si>
  <si>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</si>
  <si>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</si>
  <si>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</si>
  <si>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</si>
  <si>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</si>
  <si>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</si>
  <si>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</si>
  <si>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</si>
  <si>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</si>
  <si>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</si>
  <si>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</si>
  <si>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</si>
  <si>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</si>
  <si>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</si>
  <si>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</si>
  <si>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</si>
  <si>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</si>
  <si>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</si>
  <si>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</si>
  <si>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</si>
  <si>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</si>
  <si>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</si>
  <si>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</si>
  <si>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</si>
  <si>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</si>
  <si>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</si>
  <si>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</si>
  <si>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</si>
  <si>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</si>
  <si>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</si>
  <si>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</si>
  <si>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</si>
  <si>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</si>
  <si>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</si>
  <si>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</si>
  <si>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</si>
  <si>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</si>
  <si>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</si>
  <si>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</si>
  <si>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</si>
  <si>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</si>
  <si>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</si>
  <si>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</si>
  <si>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</si>
  <si>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</si>
  <si>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</si>
  <si>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</si>
  <si>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</si>
  <si>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</si>
  <si>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</si>
  <si>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</si>
  <si>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</si>
  <si>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</si>
  <si>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</si>
  <si>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</si>
  <si>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</si>
  <si>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</si>
  <si>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</si>
  <si>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</si>
  <si>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</si>
  <si>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</si>
  <si>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</si>
  <si>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</si>
  <si>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</si>
  <si>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</si>
  <si>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</si>
  <si>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</si>
  <si>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</si>
  <si>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</si>
  <si>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</si>
  <si>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</si>
  <si>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</si>
  <si>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</si>
  <si>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</si>
  <si>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</si>
  <si>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</si>
  <si>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</si>
  <si>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</si>
  <si>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</si>
  <si>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</si>
  <si>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</si>
  <si>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</si>
  <si>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</si>
  <si>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</si>
  <si>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</si>
  <si>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</si>
  <si>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</si>
  <si>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</si>
  <si>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</si>
  <si>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</si>
  <si>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</si>
  <si>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</si>
  <si>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</si>
  <si>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</si>
  <si>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</si>
  <si>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</si>
  <si>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</si>
  <si>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</si>
  <si>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</si>
  <si>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</si>
  <si>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</si>
  <si>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</si>
  <si>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</si>
  <si>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</si>
  <si>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</si>
  <si>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</si>
  <si>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</si>
  <si>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</si>
  <si>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</si>
  <si>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</si>
  <si>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</si>
  <si>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</si>
  <si>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</si>
  <si>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</si>
  <si>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</si>
  <si>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</si>
  <si>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</si>
  <si>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</si>
  <si>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</si>
  <si>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</si>
  <si>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</si>
  <si>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</si>
  <si>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</si>
  <si>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</si>
  <si>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</si>
  <si>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</si>
  <si>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</si>
  <si>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</si>
  <si>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</si>
  <si>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</si>
  <si>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</si>
  <si>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</si>
  <si>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</si>
  <si>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</si>
  <si>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</si>
  <si>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</si>
  <si>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</si>
  <si>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</si>
  <si>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</si>
  <si>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</si>
  <si>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</si>
  <si>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</si>
  <si>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</si>
  <si>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</si>
  <si>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</si>
  <si>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</si>
  <si>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</si>
  <si>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</si>
  <si>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</si>
  <si>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</si>
  <si>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</si>
  <si>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</si>
  <si>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</si>
  <si>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</si>
  <si>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</si>
  <si>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</si>
  <si>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</si>
  <si>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</si>
  <si>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</si>
  <si>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</si>
  <si>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</si>
  <si>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</si>
  <si>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</si>
  <si>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</si>
  <si>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</si>
  <si>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</si>
  <si>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</si>
  <si>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</si>
  <si>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</si>
  <si>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</si>
  <si>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</si>
  <si>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</si>
  <si>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</si>
  <si>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</si>
  <si>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</si>
  <si>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</si>
  <si>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</si>
  <si>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</si>
  <si>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</si>
  <si>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</si>
  <si>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</si>
  <si>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</si>
  <si>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</si>
  <si>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</si>
  <si>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</si>
  <si>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</si>
  <si>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</si>
  <si>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</si>
  <si>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</si>
  <si>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</si>
  <si>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</si>
  <si>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</si>
  <si>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</si>
  <si>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</si>
  <si>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</si>
  <si>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</si>
  <si>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</si>
  <si>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</si>
  <si>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</si>
  <si>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</si>
  <si>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</si>
  <si>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</si>
  <si>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</si>
  <si>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</si>
  <si>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</si>
  <si>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</si>
  <si>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</si>
  <si>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</si>
  <si>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</si>
  <si>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</si>
  <si>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</si>
  <si>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</si>
  <si>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</si>
  <si>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</si>
  <si>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</si>
  <si>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</si>
  <si>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</si>
  <si>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</si>
  <si>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</si>
  <si>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</si>
  <si>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</si>
  <si>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</si>
  <si>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</si>
  <si>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</si>
  <si>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</si>
  <si>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</si>
  <si>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</si>
  <si>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</si>
  <si>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</si>
  <si>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</si>
  <si>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</si>
  <si>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</si>
  <si>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</si>
  <si>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</si>
  <si>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</si>
  <si>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</si>
  <si>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</si>
  <si>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</si>
  <si>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</si>
  <si>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</si>
  <si>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</si>
  <si>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</si>
  <si>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</si>
  <si>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</si>
  <si>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</si>
  <si>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</si>
  <si>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</si>
  <si>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</si>
  <si>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</si>
  <si>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</si>
  <si>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</si>
  <si>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</si>
  <si>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</si>
  <si>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</si>
  <si>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</si>
  <si>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</si>
  <si>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</si>
  <si>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</si>
  <si>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</si>
  <si>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</si>
  <si>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</si>
  <si>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</si>
  <si>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</si>
  <si>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</si>
  <si>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</si>
  <si>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</si>
  <si>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</si>
  <si>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</si>
  <si>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</si>
  <si>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</si>
  <si>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</si>
  <si>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</si>
  <si>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</si>
  <si>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</si>
  <si>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</si>
  <si>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</si>
  <si>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</si>
  <si>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</si>
  <si>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</si>
  <si>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</si>
  <si>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</si>
  <si>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</si>
  <si>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</si>
  <si>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</si>
  <si>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</si>
  <si>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</si>
  <si>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</si>
  <si>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</si>
  <si>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</si>
  <si>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</si>
  <si>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</si>
  <si>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</si>
  <si>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</si>
  <si>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</si>
  <si>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</si>
  <si>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</si>
  <si>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</si>
  <si>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</si>
  <si>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</si>
  <si>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</si>
  <si>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</si>
  <si>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</si>
  <si>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</si>
  <si>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</si>
  <si>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</si>
  <si>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</si>
  <si>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</si>
  <si>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</si>
  <si>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</si>
  <si>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</si>
  <si>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</si>
  <si>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</si>
  <si>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</si>
  <si>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</si>
  <si>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</si>
  <si>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</si>
  <si>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</si>
  <si>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</si>
  <si>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</si>
  <si>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</si>
  <si>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</si>
  <si>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</si>
  <si>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</si>
  <si>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</si>
  <si>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</si>
  <si>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</si>
  <si>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</si>
  <si>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</si>
  <si>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</si>
  <si>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</si>
  <si>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</si>
  <si>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</si>
  <si>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</si>
  <si>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</si>
  <si>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</si>
  <si>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</si>
  <si>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</si>
  <si>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</si>
  <si>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</si>
  <si>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</si>
  <si>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</si>
  <si>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</si>
  <si>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</si>
  <si>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</si>
  <si>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</si>
  <si>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</si>
  <si>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</si>
  <si>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</si>
  <si>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</si>
  <si>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</si>
  <si>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</si>
  <si>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</si>
  <si>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</si>
  <si>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</si>
  <si>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</si>
  <si>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</si>
  <si>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</si>
  <si>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</si>
  <si>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</si>
  <si>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</si>
  <si>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</si>
  <si>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</si>
  <si>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</si>
  <si>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</si>
  <si>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</si>
  <si>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</si>
  <si>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</si>
  <si>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</si>
  <si>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</si>
  <si>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</si>
  <si>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</si>
  <si>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</si>
  <si>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</si>
  <si>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</si>
  <si>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</si>
  <si>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</si>
  <si>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</si>
  <si>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</si>
  <si>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</si>
  <si>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</si>
  <si>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</si>
  <si>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</si>
  <si>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</si>
  <si>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</si>
  <si>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</si>
  <si>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</si>
  <si>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</si>
  <si>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</si>
  <si>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</si>
  <si>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</si>
  <si>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</si>
  <si>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</si>
  <si>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</si>
  <si>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</si>
  <si>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</si>
  <si>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</si>
  <si>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</si>
  <si>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</si>
  <si>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</si>
  <si>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</si>
  <si>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</si>
  <si>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</si>
  <si>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</si>
  <si>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</si>
  <si>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</si>
  <si>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</si>
  <si>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</si>
  <si>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</si>
  <si>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</si>
  <si>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</si>
  <si>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</si>
  <si>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</si>
  <si>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</si>
  <si>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</si>
  <si>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</si>
  <si>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</si>
  <si>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</si>
  <si>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</si>
  <si>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</si>
  <si>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</si>
  <si>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</si>
  <si>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</si>
  <si>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</si>
  <si>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</si>
  <si>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</si>
  <si>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</si>
  <si>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</si>
  <si>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</si>
  <si>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</si>
  <si>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</si>
  <si>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</si>
  <si>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</si>
  <si>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</si>
  <si>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</si>
  <si>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</si>
  <si>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</si>
  <si>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</si>
  <si>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</si>
  <si>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</si>
  <si>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</si>
  <si>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</si>
  <si>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</si>
  <si>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</si>
  <si>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</si>
  <si>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</si>
  <si>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</si>
  <si>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</si>
  <si>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</si>
  <si>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</si>
  <si>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</si>
  <si>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</si>
  <si>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</si>
  <si>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</si>
  <si>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</si>
  <si>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</si>
  <si>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</si>
  <si>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</si>
  <si>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</si>
  <si>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</si>
  <si>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</si>
  <si>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</si>
  <si>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</si>
  <si>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</si>
  <si>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</si>
  <si>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</si>
  <si>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</si>
  <si>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</si>
  <si>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</si>
  <si>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</si>
  <si>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</si>
  <si>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</si>
  <si>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</si>
  <si>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</si>
  <si>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</si>
  <si>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</si>
  <si>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</si>
  <si>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</si>
  <si>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</si>
  <si>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</si>
  <si>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</si>
  <si>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</si>
  <si>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</si>
  <si>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</si>
  <si>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</si>
  <si>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</si>
  <si>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</si>
  <si>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</si>
  <si>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</si>
  <si>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</si>
  <si>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</si>
  <si>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</si>
  <si>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</si>
  <si>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</si>
  <si>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</si>
  <si>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</si>
  <si>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</si>
  <si>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</si>
  <si>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</si>
  <si>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</si>
  <si>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</si>
  <si>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</si>
  <si>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</si>
  <si>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</si>
  <si>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</si>
  <si>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</si>
  <si>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</si>
  <si>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</si>
  <si>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</si>
  <si>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</si>
  <si>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</si>
  <si>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</si>
  <si>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</si>
  <si>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</si>
  <si>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</si>
  <si>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</si>
  <si>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</si>
  <si>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</si>
  <si>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</si>
  <si>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</si>
  <si>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</si>
  <si>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</si>
  <si>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</si>
  <si>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</si>
  <si>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</si>
  <si>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</si>
  <si>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</si>
  <si>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</si>
  <si>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</si>
  <si>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</si>
  <si>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</si>
  <si>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</si>
  <si>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</si>
  <si>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</si>
  <si>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</si>
  <si>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</si>
  <si>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</si>
  <si>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</si>
  <si>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</si>
  <si>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</si>
  <si>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</si>
  <si>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</si>
  <si>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</si>
  <si>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</si>
  <si>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</si>
  <si>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</si>
  <si>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</si>
  <si>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</si>
  <si>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</si>
  <si>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</si>
  <si>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</si>
  <si>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</si>
  <si>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</si>
  <si>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</si>
  <si>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</si>
  <si>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</si>
  <si>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</si>
  <si>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</si>
  <si>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</si>
  <si>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</si>
  <si>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</si>
  <si>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</si>
  <si>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</si>
  <si>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</si>
  <si>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</si>
  <si>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</si>
  <si>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</si>
  <si>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</si>
  <si>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</si>
  <si>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</si>
  <si>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</si>
  <si>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</si>
  <si>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</si>
  <si>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</si>
  <si>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</si>
  <si>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</si>
  <si>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</si>
  <si>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</si>
  <si>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</si>
  <si>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</si>
  <si>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</si>
  <si>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</si>
  <si>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</si>
  <si>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</si>
  <si>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</si>
  <si>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</si>
  <si>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</si>
  <si>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</si>
  <si>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</si>
  <si>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</si>
  <si>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</si>
  <si>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</si>
  <si>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</si>
  <si>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</si>
  <si>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</si>
  <si>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</si>
  <si>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</si>
  <si>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</si>
  <si>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</si>
  <si>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</si>
  <si>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</si>
  <si>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</si>
  <si>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</si>
  <si>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</si>
  <si>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</si>
  <si>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</si>
  <si>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</si>
  <si>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</si>
  <si>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</si>
  <si>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</si>
  <si>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</si>
  <si>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</si>
  <si>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</si>
  <si>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</si>
  <si>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</si>
  <si>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</si>
  <si>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</si>
  <si>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</si>
  <si>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</si>
  <si>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</si>
  <si>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</si>
  <si>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</si>
  <si>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</si>
  <si>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</si>
  <si>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</si>
  <si>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</si>
  <si>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</si>
  <si>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</si>
  <si>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</si>
  <si>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</si>
  <si>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</si>
  <si>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</si>
  <si>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</si>
  <si>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</si>
  <si>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</si>
  <si>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</si>
  <si>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</si>
  <si>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</si>
  <si>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</si>
  <si>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</si>
  <si>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</si>
  <si>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</si>
  <si>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</si>
  <si>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</si>
  <si>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</si>
  <si>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</si>
  <si>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</si>
  <si>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</si>
  <si>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</si>
  <si>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</si>
  <si>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</si>
  <si>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</si>
  <si>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</si>
  <si>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</si>
  <si>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</si>
  <si>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</si>
  <si>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</si>
  <si>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</si>
  <si>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</si>
  <si>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</si>
  <si>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</si>
  <si>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</si>
  <si>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</si>
  <si>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</si>
  <si>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</si>
  <si>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</si>
  <si>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</si>
  <si>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</si>
  <si>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</si>
  <si>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</si>
  <si>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</si>
  <si>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</si>
  <si>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</si>
  <si>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</si>
  <si>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</si>
  <si>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</si>
  <si>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</si>
  <si>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</si>
  <si>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</si>
  <si>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</si>
  <si>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</si>
  <si>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</si>
  <si>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</si>
  <si>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</si>
  <si>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</si>
  <si>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</si>
  <si>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</si>
  <si>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</si>
  <si>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</si>
  <si>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</si>
  <si>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</si>
  <si>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</si>
  <si>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</si>
  <si>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</si>
  <si>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</si>
  <si>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</si>
  <si>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</si>
  <si>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</si>
  <si>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</si>
  <si>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</si>
  <si>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</si>
  <si>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</si>
  <si>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</si>
  <si>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</si>
  <si>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</si>
  <si>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</si>
  <si>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</si>
  <si>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</si>
  <si>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</si>
  <si>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</si>
  <si>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</si>
  <si>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</si>
  <si>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</si>
  <si>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</si>
  <si>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</si>
  <si>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</si>
  <si>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</si>
  <si>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</si>
  <si>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</si>
  <si>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</si>
  <si>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</si>
  <si>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</si>
  <si>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</si>
  <si>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</si>
  <si>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</si>
  <si>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</si>
  <si>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</si>
  <si>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</si>
  <si>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</si>
  <si>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</si>
  <si>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</si>
  <si>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</si>
  <si>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</si>
  <si>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</si>
  <si>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</si>
  <si>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</si>
  <si>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</si>
  <si>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</si>
  <si>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</si>
  <si>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</si>
  <si>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</si>
  <si>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</si>
  <si>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</si>
  <si>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</si>
  <si>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</si>
  <si>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</si>
  <si>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</si>
  <si>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</si>
  <si>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</si>
  <si>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</si>
  <si>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</si>
  <si>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</si>
  <si>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</si>
  <si>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</si>
  <si>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</si>
  <si>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</si>
  <si>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</si>
  <si>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</si>
  <si>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</si>
  <si>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</si>
  <si>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</si>
  <si>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</si>
  <si>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</si>
  <si>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</si>
  <si>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</si>
  <si>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</si>
  <si>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</si>
  <si>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</si>
  <si>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</si>
  <si>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</si>
  <si>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</si>
  <si>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</si>
  <si>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</si>
  <si>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</si>
  <si>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</si>
  <si>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</si>
  <si>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</si>
  <si>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</si>
  <si>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</si>
  <si>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</si>
  <si>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</si>
  <si>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</si>
  <si>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</si>
  <si>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</si>
  <si>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</si>
  <si>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</si>
  <si>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</si>
  <si>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</si>
  <si>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</si>
  <si>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</si>
  <si>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</si>
  <si>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</si>
  <si>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</si>
  <si>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</si>
  <si>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</si>
  <si>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</si>
  <si>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</si>
  <si>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</si>
  <si>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</si>
  <si>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</si>
  <si>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</si>
  <si>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</si>
  <si>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</si>
  <si>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</si>
  <si>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</si>
  <si>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</si>
  <si>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</si>
  <si>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</si>
  <si>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</si>
  <si>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</si>
  <si>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</si>
  <si>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</si>
  <si>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</si>
  <si>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</si>
  <si>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</si>
  <si>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</si>
  <si>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</si>
  <si>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</si>
  <si>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</si>
  <si>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</si>
  <si>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</si>
  <si>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</si>
  <si>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</si>
  <si>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</si>
  <si>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</si>
  <si>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</si>
  <si>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</si>
  <si>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</si>
  <si>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</si>
  <si>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</si>
  <si>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</si>
  <si>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</si>
  <si>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</si>
  <si>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</si>
  <si>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</si>
  <si>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</si>
  <si>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</si>
  <si>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</si>
  <si>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</si>
  <si>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</si>
  <si>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</si>
  <si>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</si>
  <si>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</si>
  <si>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</si>
  <si>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</si>
  <si>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</si>
  <si>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</si>
  <si>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</si>
  <si>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</si>
  <si>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</si>
  <si>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</si>
  <si>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</si>
  <si>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</si>
  <si>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</si>
  <si>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</si>
  <si>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</si>
  <si>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</si>
  <si>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</si>
  <si>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</si>
  <si>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</si>
  <si>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</si>
  <si>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</si>
  <si>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</si>
  <si>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</si>
  <si>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</si>
  <si>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</si>
  <si>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</si>
  <si>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</si>
  <si>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</si>
  <si>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</si>
  <si>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</si>
  <si>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</si>
  <si>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</si>
  <si>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</si>
  <si>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</si>
  <si>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</si>
  <si>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</si>
  <si>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</si>
  <si>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</si>
  <si>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</si>
  <si>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</si>
  <si>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</si>
  <si>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</si>
  <si>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</si>
  <si>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</si>
  <si>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</si>
  <si>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</si>
  <si>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</si>
  <si>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</si>
  <si>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</si>
  <si>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</si>
  <si>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</si>
  <si>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</si>
  <si>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</si>
  <si>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</si>
  <si>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</si>
  <si>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</si>
  <si>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</si>
  <si>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</si>
  <si>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</si>
  <si>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</si>
  <si>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</si>
  <si>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</si>
  <si>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</si>
  <si>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</si>
  <si>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</si>
  <si>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</si>
  <si>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</si>
  <si>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</si>
  <si>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</si>
  <si>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</si>
  <si>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</si>
  <si>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</si>
  <si>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</si>
  <si>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</si>
  <si>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</si>
  <si>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</si>
  <si>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</si>
  <si>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</si>
  <si>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</si>
  <si>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</si>
  <si>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</si>
  <si>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</si>
  <si>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</si>
  <si>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</si>
  <si>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</si>
  <si>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</si>
  <si>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</si>
  <si>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</si>
  <si>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</si>
  <si>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</si>
  <si>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</si>
  <si>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</si>
  <si>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</si>
  <si>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</si>
  <si>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</si>
  <si>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</si>
  <si>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</si>
  <si>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</si>
  <si>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</si>
  <si>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</si>
  <si>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</si>
  <si>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</si>
  <si>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</si>
  <si>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</si>
  <si>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</si>
  <si>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</si>
  <si>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</si>
  <si>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</si>
  <si>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</si>
  <si>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</si>
  <si>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</si>
  <si>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</si>
  <si>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</si>
  <si>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</si>
  <si>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</si>
  <si>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</si>
  <si>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</si>
  <si>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</si>
  <si>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</si>
  <si>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</si>
  <si>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</si>
  <si>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</si>
  <si>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</si>
  <si>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</si>
  <si>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</si>
  <si>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</si>
  <si>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</si>
  <si>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</si>
  <si>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</si>
  <si>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</si>
  <si>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</si>
  <si>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</si>
  <si>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</si>
  <si>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</si>
  <si>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</si>
  <si>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</si>
  <si>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</si>
  <si>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</si>
  <si>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</si>
  <si>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</si>
  <si>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</si>
  <si>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</si>
  <si>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</si>
  <si>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</si>
  <si>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</si>
  <si>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</si>
  <si>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</si>
  <si>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</si>
  <si>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</si>
  <si>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</si>
  <si>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</si>
  <si>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</si>
  <si>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</si>
  <si>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</si>
  <si>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</si>
  <si>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</si>
  <si>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</si>
  <si>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</si>
  <si>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</si>
  <si>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</si>
  <si>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</si>
  <si>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</si>
  <si>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</si>
  <si>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</si>
  <si>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</si>
  <si>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</si>
  <si>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</si>
  <si>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</si>
  <si>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</si>
  <si>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</si>
  <si>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</si>
  <si>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</si>
  <si>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</si>
  <si>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</si>
  <si>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</si>
  <si>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</si>
  <si>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</si>
  <si>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</si>
  <si>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</si>
  <si>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</si>
  <si>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</si>
  <si>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</si>
  <si>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</si>
  <si>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</si>
  <si>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</si>
  <si>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</si>
  <si>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</si>
  <si>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</si>
  <si>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</si>
  <si>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</si>
  <si>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</si>
  <si>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</si>
  <si>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</si>
  <si>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</si>
  <si>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</si>
  <si>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</si>
  <si>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</si>
  <si>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</si>
  <si>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</si>
  <si>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</si>
  <si>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</si>
  <si>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</si>
  <si>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</si>
  <si>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</si>
  <si>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</si>
  <si>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</si>
  <si>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</si>
  <si>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</si>
  <si>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</si>
  <si>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</si>
  <si>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</si>
  <si>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</si>
  <si>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</si>
  <si>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</si>
  <si>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</si>
  <si>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</si>
  <si>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</si>
  <si>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</si>
  <si>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</si>
  <si>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</si>
  <si>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</si>
  <si>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</si>
  <si>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</si>
  <si>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</si>
  <si>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</si>
  <si>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</si>
  <si>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</si>
  <si>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</si>
  <si>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</si>
  <si>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</si>
  <si>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</si>
  <si>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</si>
  <si>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</si>
  <si>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</si>
  <si>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</si>
  <si>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</si>
  <si>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</si>
  <si>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</si>
  <si>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</si>
  <si>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</si>
  <si>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</si>
  <si>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</si>
  <si>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</si>
  <si>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</si>
  <si>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</si>
  <si>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</si>
  <si>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</si>
  <si>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</si>
  <si>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</si>
  <si>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</si>
  <si>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</si>
  <si>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</si>
  <si>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</si>
  <si>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</si>
  <si>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</si>
  <si>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</si>
  <si>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</si>
  <si>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</si>
  <si>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</si>
  <si>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</si>
  <si>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</si>
  <si>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</si>
  <si>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</si>
  <si>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</si>
  <si>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</si>
  <si>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</si>
  <si>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</si>
  <si>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</si>
  <si>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</si>
  <si>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</si>
  <si>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</si>
  <si>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</si>
  <si>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</si>
  <si>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</si>
  <si>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</si>
  <si>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</si>
  <si>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</si>
  <si>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</si>
  <si>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</si>
  <si>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</si>
  <si>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</si>
  <si>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</si>
  <si>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</si>
  <si>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</si>
  <si>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</si>
  <si>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</si>
  <si>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</si>
  <si>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</si>
  <si>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</si>
  <si>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</si>
  <si>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</si>
  <si>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</si>
  <si>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</si>
  <si>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</si>
  <si>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</si>
  <si>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</si>
  <si>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</si>
  <si>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</si>
  <si>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</si>
  <si>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</si>
  <si>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</si>
  <si>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</si>
  <si>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</si>
  <si>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</si>
  <si>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</si>
  <si>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</si>
  <si>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</si>
  <si>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</si>
  <si>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</si>
  <si>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</si>
  <si>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</si>
  <si>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</si>
  <si>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</si>
  <si>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</si>
  <si>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</si>
  <si>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</si>
  <si>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</si>
  <si>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</si>
  <si>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</si>
  <si>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</si>
  <si>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</si>
  <si>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</si>
  <si>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</si>
  <si>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</si>
  <si>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</si>
  <si>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</si>
  <si>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</si>
  <si>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</si>
  <si>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</si>
  <si>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</si>
  <si>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</si>
  <si>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</si>
  <si>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</si>
  <si>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</si>
  <si>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</si>
  <si>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</si>
  <si>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</si>
  <si>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</si>
  <si>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</si>
  <si>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</si>
  <si>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</si>
  <si>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</si>
  <si>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</si>
  <si>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</si>
  <si>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</si>
  <si>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</si>
  <si>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</si>
  <si>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</si>
  <si>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</si>
  <si>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</si>
  <si>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</si>
  <si>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</si>
  <si>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</si>
  <si>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</si>
  <si>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</si>
  <si>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</si>
  <si>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</si>
  <si>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</si>
  <si>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</si>
  <si>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</si>
  <si>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</si>
  <si>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</si>
  <si>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</si>
  <si>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</si>
  <si>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</si>
  <si>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</si>
  <si>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</si>
  <si>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</si>
  <si>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</si>
  <si>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</si>
  <si>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</si>
  <si>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</si>
  <si>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</si>
  <si>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</si>
  <si>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</si>
  <si>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</si>
  <si>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</si>
  <si>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</si>
  <si>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</si>
  <si>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</si>
  <si>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</si>
  <si>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</si>
  <si>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</si>
  <si>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</si>
  <si>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</si>
  <si>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</si>
  <si>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</si>
  <si>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</si>
  <si>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</si>
  <si>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</si>
  <si>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</si>
  <si>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</si>
  <si>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</si>
  <si>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</si>
  <si>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</si>
  <si>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</si>
  <si>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</si>
  <si>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</si>
  <si>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</si>
  <si>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</si>
  <si>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</si>
  <si>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</si>
  <si>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</si>
  <si>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</si>
  <si>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</si>
  <si>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</si>
  <si>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</si>
  <si>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</si>
  <si>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</si>
  <si>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</si>
  <si>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</si>
  <si>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</si>
  <si>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</si>
  <si>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</si>
  <si>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</si>
  <si>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</si>
  <si>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</si>
  <si>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</si>
  <si>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</si>
  <si>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</si>
  <si>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</si>
  <si>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</si>
  <si>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</si>
  <si>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</si>
  <si>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</si>
  <si>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</si>
  <si>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</si>
  <si>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</si>
  <si>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</si>
  <si>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</si>
  <si>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</si>
  <si>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</si>
  <si>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</si>
  <si>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</si>
  <si>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</si>
  <si>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</si>
  <si>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</si>
  <si>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</si>
  <si>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</si>
  <si>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</si>
  <si>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</si>
  <si>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</si>
  <si>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</si>
  <si>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</si>
  <si>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</si>
  <si>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</si>
  <si>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</si>
  <si>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</si>
  <si>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</si>
  <si>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</si>
  <si>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</si>
  <si>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</si>
  <si>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</si>
  <si>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</si>
  <si>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</si>
  <si>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</si>
  <si>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</si>
  <si>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</si>
  <si>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</si>
  <si>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</si>
  <si>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</si>
  <si>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</si>
  <si>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</si>
  <si>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</si>
  <si>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</si>
  <si>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</si>
  <si>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</si>
  <si>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</si>
  <si>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</si>
  <si>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</si>
  <si>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</si>
  <si>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</si>
  <si>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</si>
  <si>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</si>
  <si>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</si>
  <si>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</si>
  <si>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</si>
  <si>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</si>
  <si>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</si>
  <si>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</si>
  <si>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</si>
  <si>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</si>
  <si>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</si>
  <si>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</si>
  <si>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</si>
  <si>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</si>
  <si>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</si>
  <si>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</si>
  <si>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</si>
  <si>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</si>
  <si>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</si>
  <si>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</si>
  <si>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</si>
  <si>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</si>
  <si>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</si>
  <si>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</si>
  <si>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</si>
  <si>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</si>
  <si>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</si>
  <si>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</si>
  <si>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</si>
  <si>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</si>
  <si>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</si>
  <si>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</si>
  <si>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</si>
  <si>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</si>
  <si>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</si>
  <si>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</si>
  <si>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</si>
  <si>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</si>
  <si>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</si>
  <si>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</si>
  <si>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</si>
  <si>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</si>
  <si>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</si>
  <si>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</si>
  <si>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</si>
  <si>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</si>
  <si>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</si>
  <si>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</si>
  <si>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</si>
  <si>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</si>
  <si>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</si>
  <si>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</si>
  <si>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</si>
  <si>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</si>
  <si>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</si>
  <si>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</si>
  <si>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</si>
  <si>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</si>
  <si>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</si>
  <si>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</si>
  <si>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</si>
  <si>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</si>
  <si>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</si>
  <si>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</si>
  <si>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</si>
  <si>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</si>
  <si>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</si>
  <si>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</si>
  <si>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</si>
  <si>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</si>
  <si>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</si>
  <si>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</si>
  <si>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</si>
  <si>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</si>
  <si>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</si>
  <si>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</si>
  <si>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</si>
  <si>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</si>
  <si>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</si>
  <si>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</si>
  <si>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</si>
  <si>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</si>
  <si>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</si>
  <si>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</si>
  <si>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</si>
  <si>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</si>
  <si>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</si>
  <si>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</si>
  <si>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</si>
  <si>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</si>
  <si>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</si>
  <si>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</si>
  <si>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</si>
  <si>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</si>
  <si>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</si>
  <si>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</si>
  <si>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</si>
  <si>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</si>
  <si>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</si>
  <si>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</si>
  <si>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</si>
  <si>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</si>
  <si>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</si>
  <si>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</si>
  <si>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</si>
  <si>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</si>
  <si>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</si>
  <si>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</si>
  <si>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</si>
  <si>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</si>
  <si>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</si>
  <si>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</si>
  <si>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</si>
  <si>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</si>
  <si>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</si>
  <si>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</si>
  <si>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</si>
  <si>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</si>
  <si>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</si>
  <si>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</si>
  <si>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</si>
  <si>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</si>
  <si>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</si>
  <si>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</si>
  <si>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</si>
  <si>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</si>
  <si>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</si>
  <si>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</si>
  <si>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</si>
  <si>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</si>
  <si>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</si>
  <si>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</si>
  <si>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</si>
  <si>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</si>
  <si>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</si>
  <si>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</si>
  <si>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</si>
  <si>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</si>
  <si>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</si>
  <si>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</si>
  <si>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</si>
  <si>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</si>
  <si>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</si>
  <si>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</si>
  <si>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</si>
  <si>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</si>
  <si>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</si>
  <si>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</si>
  <si>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</si>
  <si>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</si>
  <si>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</si>
  <si>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</si>
  <si>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</si>
  <si>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</si>
  <si>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</si>
  <si>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</si>
  <si>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</si>
  <si>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</si>
  <si>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</si>
  <si>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</si>
  <si>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</si>
  <si>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</si>
  <si>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</si>
  <si>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</si>
  <si>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</si>
  <si>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</si>
  <si>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</si>
  <si>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</si>
  <si>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</si>
  <si>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</si>
  <si>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</si>
  <si>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</si>
  <si>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</si>
  <si>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</si>
  <si>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</si>
  <si>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</si>
  <si>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</si>
  <si>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</si>
  <si>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</si>
  <si>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</si>
  <si>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</si>
  <si>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</si>
  <si>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</si>
  <si>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</si>
  <si>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</si>
  <si>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</si>
  <si>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</si>
  <si>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</si>
  <si>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</si>
  <si>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</si>
  <si>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</si>
  <si>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</si>
  <si>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</si>
  <si>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</si>
  <si>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</si>
  <si>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</si>
  <si>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</si>
  <si>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</si>
  <si>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</si>
  <si>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</si>
  <si>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</si>
  <si>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</si>
  <si>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</si>
  <si>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</si>
  <si>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</si>
  <si>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</si>
  <si>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</si>
  <si>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</si>
  <si>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</si>
  <si>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</si>
  <si>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</si>
  <si>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</si>
  <si>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</si>
  <si>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</si>
  <si>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</si>
  <si>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</si>
  <si>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</si>
  <si>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</si>
  <si>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</si>
  <si>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</si>
  <si>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</si>
  <si>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</si>
  <si>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</si>
  <si>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</si>
  <si>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</si>
  <si>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</si>
  <si>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</si>
  <si>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</si>
  <si>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</si>
  <si>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</si>
  <si>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</si>
  <si>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</si>
  <si>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</si>
  <si>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</si>
  <si>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</si>
  <si>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</si>
  <si>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</si>
  <si>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</si>
  <si>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</si>
  <si>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</si>
  <si>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</si>
  <si>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</si>
  <si>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</si>
  <si>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</si>
  <si>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</si>
  <si>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</si>
  <si>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</si>
  <si>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</si>
  <si>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</si>
  <si>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</si>
  <si>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</si>
  <si>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</si>
  <si>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</si>
  <si>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</si>
  <si>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</si>
  <si>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</si>
  <si>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</si>
  <si>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</si>
  <si>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</si>
  <si>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</si>
  <si>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</si>
  <si>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</si>
  <si>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</si>
  <si>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</si>
  <si>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</si>
  <si>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</si>
  <si>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</si>
  <si>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</si>
  <si>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</si>
  <si>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</si>
  <si>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</si>
  <si>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</si>
  <si>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</si>
  <si>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</si>
  <si>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</si>
  <si>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</si>
  <si>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</si>
  <si>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</si>
  <si>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</si>
  <si>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</si>
  <si>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</si>
  <si>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</si>
  <si>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</si>
  <si>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</si>
  <si>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</si>
  <si>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</si>
  <si>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</si>
  <si>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</si>
  <si>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</si>
  <si>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</si>
  <si>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</si>
  <si>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</si>
  <si>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</si>
  <si>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</si>
  <si>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</si>
  <si>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</si>
  <si>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</si>
  <si>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</si>
  <si>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</si>
  <si>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</si>
  <si>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</si>
  <si>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</si>
  <si>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</si>
  <si>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</si>
  <si>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</si>
  <si>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</si>
  <si>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</si>
  <si>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</si>
  <si>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</si>
  <si>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</si>
  <si>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</si>
  <si>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</si>
  <si>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</si>
  <si>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</si>
  <si>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</si>
  <si>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</si>
  <si>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</si>
  <si>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</si>
  <si>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</si>
  <si>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</si>
  <si>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</si>
  <si>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</si>
  <si>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</si>
  <si>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</si>
  <si>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</si>
  <si>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</si>
  <si>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</si>
  <si>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</si>
  <si>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</si>
  <si>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</si>
  <si>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</si>
  <si>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</si>
  <si>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</si>
  <si>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</si>
  <si>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</si>
  <si>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</si>
  <si>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</si>
  <si>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</si>
  <si>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</si>
  <si>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</si>
  <si>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</si>
  <si>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</si>
  <si>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</si>
  <si>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</si>
  <si>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</si>
  <si>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</si>
  <si>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</si>
  <si>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</si>
  <si>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</si>
  <si>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</si>
  <si>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</si>
  <si>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</si>
  <si>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</si>
  <si>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</si>
  <si>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</si>
  <si>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</si>
  <si>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</si>
  <si>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</si>
  <si>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</si>
  <si>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</si>
  <si>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</si>
  <si>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</si>
  <si>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</si>
  <si>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</si>
  <si>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</si>
  <si>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</si>
  <si>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</si>
  <si>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</si>
  <si>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</si>
  <si>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</si>
  <si>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</si>
  <si>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</si>
  <si>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</si>
  <si>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</si>
  <si>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</si>
  <si>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</si>
  <si>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</si>
  <si>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</si>
  <si>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</si>
  <si>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</si>
  <si>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</si>
  <si>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</si>
  <si>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</si>
  <si>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</si>
  <si>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</si>
  <si>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</si>
  <si>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</si>
  <si>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</si>
  <si>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</si>
  <si>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</si>
  <si>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</si>
  <si>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</si>
  <si>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</si>
  <si>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</si>
  <si>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</si>
  <si>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</si>
  <si>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</si>
  <si>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</si>
  <si>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</si>
  <si>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</si>
  <si>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</si>
  <si>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</si>
  <si>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</si>
  <si>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</si>
  <si>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</si>
  <si>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</si>
  <si>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</si>
  <si>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</si>
  <si>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</si>
  <si>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</si>
  <si>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</si>
  <si>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</si>
  <si>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</si>
  <si>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</si>
  <si>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</si>
  <si>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</si>
  <si>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</si>
  <si>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</si>
  <si>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</si>
  <si>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</si>
  <si>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</si>
  <si>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</si>
  <si>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</si>
  <si>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</si>
  <si>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</si>
  <si>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</si>
  <si>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</si>
  <si>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</si>
  <si>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</si>
  <si>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</si>
  <si>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</si>
  <si>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</si>
  <si>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</si>
  <si>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</si>
  <si>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</si>
  <si>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</si>
  <si>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</si>
  <si>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</si>
  <si>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</si>
  <si>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</si>
  <si>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</si>
  <si>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</si>
  <si>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</si>
  <si>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</si>
  <si>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</si>
  <si>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</si>
  <si>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</si>
  <si>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</si>
  <si>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</si>
  <si>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</si>
  <si>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</si>
  <si>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</si>
  <si>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</si>
  <si>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</si>
  <si>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</si>
  <si>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</si>
  <si>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</si>
  <si>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</si>
  <si>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</si>
  <si>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</si>
  <si>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</si>
  <si>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</si>
  <si>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</si>
  <si>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</si>
  <si>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</si>
  <si>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</si>
  <si>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</si>
  <si>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</si>
  <si>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</si>
  <si>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</si>
  <si>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</si>
  <si>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</si>
  <si>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</si>
  <si>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</si>
  <si>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</si>
  <si>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</si>
  <si>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</si>
  <si>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</si>
  <si>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</si>
  <si>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</si>
  <si>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</si>
  <si>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</si>
  <si>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</si>
  <si>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</si>
  <si>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</si>
  <si>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</si>
  <si>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</si>
  <si>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</si>
  <si>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</si>
  <si>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</si>
  <si>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</si>
  <si>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</si>
  <si>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</si>
  <si>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</si>
  <si>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</si>
  <si>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</si>
  <si>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</si>
  <si>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</si>
  <si>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</si>
  <si>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</si>
  <si>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</si>
  <si>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</si>
  <si>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</si>
  <si>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</si>
  <si>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</si>
  <si>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</si>
  <si>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</si>
  <si>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</si>
  <si>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</si>
  <si>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</si>
  <si>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</si>
  <si>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</si>
  <si>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</si>
  <si>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</si>
  <si>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</si>
  <si>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</si>
  <si>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</si>
  <si>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</si>
  <si>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</si>
  <si>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</si>
  <si>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</si>
  <si>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</si>
  <si>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</si>
  <si>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</si>
  <si>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</si>
  <si>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</si>
  <si>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</si>
  <si>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</si>
  <si>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</si>
  <si>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</si>
  <si>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</si>
  <si>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</si>
  <si>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</si>
  <si>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</si>
  <si>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</si>
  <si>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</si>
  <si>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</si>
  <si>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</si>
  <si>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</si>
  <si>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</si>
  <si>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</si>
  <si>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</si>
  <si>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</si>
  <si>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</si>
  <si>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</si>
  <si>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</si>
  <si>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</si>
  <si>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</si>
  <si>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</si>
  <si>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</si>
  <si>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</si>
  <si>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</si>
  <si>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</si>
  <si>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</si>
  <si>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</si>
  <si>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</si>
  <si>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</si>
  <si>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</si>
  <si>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</si>
  <si>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</si>
  <si>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</si>
  <si>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</si>
  <si>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</si>
  <si>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</si>
  <si>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</si>
  <si>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</si>
  <si>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</si>
  <si>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</si>
  <si>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</si>
  <si>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</si>
  <si>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</si>
  <si>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</si>
  <si>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</si>
  <si>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</si>
  <si>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</si>
  <si>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</si>
  <si>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</si>
  <si>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</si>
  <si>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</si>
  <si>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</si>
  <si>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</si>
  <si>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</si>
  <si>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</si>
  <si>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</si>
  <si>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</si>
  <si>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</si>
  <si>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</si>
  <si>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</si>
  <si>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</si>
  <si>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</si>
  <si>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</si>
  <si>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</si>
  <si>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</si>
  <si>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</si>
  <si>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</si>
  <si>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</si>
  <si>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</si>
  <si>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</si>
  <si>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</si>
  <si>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</si>
  <si>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</si>
  <si>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</si>
  <si>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</si>
  <si>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</si>
  <si>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</si>
  <si>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</si>
  <si>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</si>
  <si>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</si>
  <si>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</si>
  <si>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</si>
  <si>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</si>
  <si>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</si>
  <si>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</si>
  <si>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</si>
  <si>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</si>
  <si>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</si>
  <si>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</si>
  <si>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</si>
  <si>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</si>
  <si>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</si>
  <si>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</si>
  <si>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</si>
  <si>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</si>
  <si>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</si>
  <si>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</si>
  <si>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</si>
  <si>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</si>
  <si>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</si>
  <si>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</si>
  <si>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</si>
  <si>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</si>
  <si>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</si>
  <si>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</si>
  <si>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</si>
  <si>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</si>
  <si>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</si>
  <si>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</si>
  <si>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</si>
  <si>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</si>
  <si>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</si>
  <si>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</si>
  <si>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</si>
  <si>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</si>
  <si>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</si>
  <si>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</si>
  <si>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</si>
  <si>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</si>
  <si>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</si>
  <si>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</si>
  <si>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</si>
  <si>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</si>
  <si>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</si>
  <si>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</si>
  <si>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</si>
  <si>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</si>
  <si>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</si>
  <si>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</si>
  <si>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</si>
  <si>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</si>
  <si>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</si>
  <si>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</si>
  <si>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</si>
  <si>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</si>
  <si>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</si>
  <si>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</si>
  <si>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</si>
  <si>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</si>
  <si>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</si>
  <si>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</si>
  <si>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</si>
  <si>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</si>
  <si>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</si>
  <si>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</si>
  <si>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</si>
  <si>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</si>
  <si>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</si>
  <si>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</si>
  <si>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</si>
  <si>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</si>
  <si>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</si>
  <si>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</si>
  <si>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</si>
  <si>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</si>
  <si>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</si>
  <si>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</si>
  <si>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</si>
  <si>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</si>
  <si>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</si>
  <si>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</si>
  <si>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</si>
  <si>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</si>
  <si>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</si>
  <si>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</si>
  <si>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</si>
  <si>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</si>
  <si>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</si>
  <si>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</si>
  <si>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</si>
  <si>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</si>
  <si>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</si>
  <si>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</si>
  <si>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</si>
  <si>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</si>
  <si>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</si>
  <si>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</si>
  <si>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</si>
  <si>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</si>
  <si>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</si>
  <si>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</si>
  <si>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</si>
  <si>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</si>
  <si>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</si>
  <si>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</si>
  <si>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</si>
  <si>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</si>
  <si>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</si>
  <si>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</si>
  <si>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</si>
  <si>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</si>
  <si>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</si>
  <si>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</si>
  <si>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</si>
  <si>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</si>
  <si>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</si>
  <si>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</si>
  <si>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</si>
  <si>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</si>
  <si>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</si>
  <si>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</si>
  <si>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</si>
  <si>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</si>
  <si>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</si>
  <si>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</si>
  <si>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</si>
  <si>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</si>
  <si>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</si>
  <si>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</si>
  <si>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</si>
  <si>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</si>
  <si>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</si>
  <si>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</si>
  <si>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</si>
  <si>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</si>
  <si>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</si>
  <si>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</si>
  <si>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</si>
  <si>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</si>
  <si>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</si>
  <si>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</si>
  <si>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</si>
  <si>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</si>
  <si>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</si>
  <si>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</si>
  <si>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</si>
  <si>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</si>
  <si>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</si>
  <si>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</si>
  <si>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</si>
  <si>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</si>
  <si>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</si>
  <si>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</si>
  <si>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</si>
  <si>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</si>
  <si>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</si>
  <si>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</si>
  <si>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</si>
  <si>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</si>
  <si>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</si>
  <si>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</si>
  <si>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</si>
  <si>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</si>
  <si>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</si>
  <si>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</si>
  <si>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</si>
  <si>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</si>
  <si>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</si>
  <si>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</si>
  <si>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</si>
  <si>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</si>
  <si>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</si>
  <si>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</si>
  <si>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</si>
  <si>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</si>
  <si>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</si>
  <si>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</si>
  <si>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</si>
  <si>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</si>
  <si>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</si>
  <si>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</si>
  <si>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</si>
  <si>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</si>
  <si>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</si>
  <si>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</si>
  <si>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</si>
  <si>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</si>
  <si>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</si>
  <si>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</si>
  <si>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</si>
  <si>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</si>
  <si>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</si>
  <si>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</si>
  <si>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</si>
  <si>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</si>
  <si>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</si>
  <si>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</si>
  <si>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</si>
  <si>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</si>
  <si>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</si>
  <si>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</si>
  <si>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</si>
  <si>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</si>
  <si>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</si>
  <si>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</si>
  <si>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</si>
  <si>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</si>
  <si>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</si>
  <si>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</si>
  <si>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</si>
  <si>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</si>
  <si>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</si>
  <si>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</si>
  <si>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</si>
  <si>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</si>
  <si>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</si>
  <si>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</si>
  <si>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</si>
  <si>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</si>
  <si>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</si>
  <si>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</si>
  <si>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</si>
  <si>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</si>
  <si>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</si>
  <si>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</si>
  <si>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</si>
  <si>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</si>
  <si>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</si>
  <si>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</si>
  <si>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</si>
  <si>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</si>
  <si>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</si>
  <si>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</si>
  <si>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</si>
  <si>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</si>
  <si>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</si>
  <si>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</si>
  <si>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</si>
  <si>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</si>
  <si>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</si>
  <si>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</si>
  <si>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</si>
  <si>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</si>
  <si>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</si>
  <si>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</si>
  <si>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</si>
  <si>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</si>
  <si>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</si>
  <si>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</si>
  <si>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</si>
  <si>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</si>
  <si>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</si>
  <si>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</si>
  <si>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</si>
  <si>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</si>
  <si>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</si>
  <si>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</si>
  <si>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</si>
  <si>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</si>
  <si>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</si>
  <si>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</si>
  <si>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</si>
  <si>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</si>
  <si>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</si>
  <si>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</si>
  <si>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</si>
  <si>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</si>
  <si>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</si>
  <si>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</si>
  <si>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</si>
  <si>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</si>
  <si>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</si>
  <si>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</si>
  <si>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</si>
  <si>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</si>
  <si>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</si>
  <si>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</si>
  <si>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</si>
  <si>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</si>
  <si>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</si>
  <si>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</si>
  <si>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</si>
  <si>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</si>
  <si>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</si>
  <si>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</si>
  <si>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</si>
  <si>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</si>
  <si>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</si>
  <si>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</si>
  <si>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</si>
  <si>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</si>
  <si>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</si>
  <si>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</si>
  <si>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</si>
  <si>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</si>
  <si>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</si>
  <si>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</si>
  <si>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</si>
  <si>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</si>
  <si>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</si>
  <si>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</si>
  <si>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</si>
  <si>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</si>
  <si>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</si>
  <si>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</si>
  <si>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</si>
  <si>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</si>
  <si>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</si>
  <si>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</si>
  <si>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</si>
  <si>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</si>
  <si>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</si>
  <si>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</si>
  <si>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</si>
  <si>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</si>
  <si>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</si>
  <si>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</si>
  <si>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</si>
  <si>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</si>
  <si>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</si>
  <si>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</si>
  <si>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</si>
  <si>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</si>
  <si>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</si>
  <si>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</si>
  <si>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</si>
  <si>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</si>
  <si>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</si>
  <si>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</si>
  <si>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</si>
  <si>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</si>
  <si>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</si>
  <si>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</si>
  <si>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</si>
  <si>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</si>
  <si>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</si>
  <si>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</si>
  <si>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</si>
  <si>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</si>
  <si>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</si>
  <si>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</si>
  <si>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</si>
  <si>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</si>
  <si>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</si>
  <si>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</si>
  <si>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</si>
  <si>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</si>
  <si>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</si>
  <si>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</si>
  <si>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</si>
  <si>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</si>
  <si>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</si>
  <si>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</si>
  <si>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</si>
  <si>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</si>
  <si>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</si>
  <si>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</si>
  <si>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</si>
  <si>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</si>
  <si>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</si>
  <si>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</si>
  <si>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</si>
  <si>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</si>
  <si>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</si>
  <si>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</si>
  <si>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</si>
  <si>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</si>
  <si>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</si>
  <si>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</si>
  <si>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</si>
  <si>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</si>
  <si>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</si>
  <si>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</si>
  <si>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</si>
  <si>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</si>
  <si>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</si>
  <si>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</si>
  <si>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</si>
  <si>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</si>
  <si>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</si>
  <si>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</si>
  <si>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</si>
  <si>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</si>
  <si>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</si>
  <si>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</si>
  <si>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</si>
  <si>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</si>
  <si>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</si>
  <si>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</si>
  <si>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</si>
  <si>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</si>
  <si>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</si>
  <si>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</si>
  <si>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</si>
  <si>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</si>
  <si>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</si>
  <si>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</si>
  <si>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</si>
  <si>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</si>
  <si>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</si>
  <si>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</si>
  <si>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</si>
  <si>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</si>
  <si>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</si>
  <si>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</si>
  <si>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</si>
  <si>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</si>
  <si>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</si>
  <si>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</si>
  <si>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</si>
  <si>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</si>
  <si>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</si>
  <si>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</si>
  <si>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</si>
  <si>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</si>
  <si>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</si>
  <si>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</si>
  <si>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</si>
  <si>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</si>
  <si>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</si>
  <si>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</si>
  <si>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</si>
  <si>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</si>
  <si>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</si>
  <si>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</si>
  <si>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</si>
  <si>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</si>
  <si>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</si>
  <si>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</si>
  <si>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</si>
  <si>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</si>
  <si>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</si>
  <si>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</si>
  <si>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</si>
  <si>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</si>
  <si>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</si>
  <si>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</si>
  <si>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</si>
  <si>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</si>
  <si>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</si>
  <si>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</si>
  <si>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</si>
  <si>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</si>
  <si>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</si>
  <si>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</si>
  <si>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</si>
  <si>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</si>
  <si>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</si>
  <si>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</si>
  <si>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</si>
  <si>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</si>
  <si>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</si>
  <si>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</si>
  <si>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</si>
  <si>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</si>
  <si>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</si>
  <si>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</si>
  <si>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</si>
  <si>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</si>
  <si>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</si>
  <si>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</si>
  <si>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</si>
  <si>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</si>
  <si>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</si>
  <si>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</si>
  <si>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</si>
  <si>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</si>
  <si>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</si>
  <si>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</si>
  <si>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</si>
  <si>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</si>
  <si>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</si>
  <si>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</si>
  <si>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</si>
  <si>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</si>
  <si>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</si>
  <si>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</si>
  <si>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</si>
  <si>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</si>
  <si>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</si>
  <si>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</si>
  <si>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</si>
  <si>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</si>
  <si>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</si>
  <si>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</si>
  <si>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</si>
  <si>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</si>
  <si>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</si>
  <si>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</si>
  <si>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</si>
  <si>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</si>
  <si>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</si>
  <si>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</si>
  <si>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</si>
  <si>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</si>
  <si>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</si>
  <si>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</si>
  <si>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</si>
  <si>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</si>
  <si>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</si>
  <si>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</si>
  <si>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</si>
  <si>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</si>
  <si>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</si>
  <si>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</si>
  <si>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</si>
  <si>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</si>
  <si>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</si>
  <si>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</si>
  <si>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</si>
  <si>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</si>
  <si>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</si>
  <si>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</si>
  <si>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</si>
  <si>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</si>
  <si>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</si>
  <si>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</si>
  <si>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</si>
  <si>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</si>
  <si>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</si>
  <si>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</si>
  <si>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</si>
  <si>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</si>
  <si>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</si>
  <si>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</si>
  <si>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</si>
  <si>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</si>
  <si>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</si>
  <si>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</si>
  <si>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</si>
  <si>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</si>
  <si>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</si>
  <si>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</si>
  <si>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</si>
  <si>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</si>
  <si>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</si>
  <si>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</si>
  <si>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</si>
  <si>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</si>
  <si>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</si>
  <si>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</si>
  <si>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</si>
  <si>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</si>
  <si>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</si>
  <si>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</si>
  <si>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</si>
  <si>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</si>
  <si>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</si>
  <si>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</si>
  <si>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</si>
  <si>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</si>
  <si>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</si>
  <si>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</si>
  <si>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</si>
  <si>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</si>
  <si>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</si>
  <si>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</si>
  <si>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</si>
  <si>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</si>
  <si>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</si>
  <si>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</si>
  <si>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</si>
  <si>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</si>
  <si>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</si>
  <si>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</si>
  <si>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</si>
  <si>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</si>
  <si>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</si>
  <si>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</si>
  <si>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</si>
  <si>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</si>
  <si>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</si>
  <si>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</si>
  <si>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</si>
  <si>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</si>
  <si>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</si>
  <si>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</si>
  <si>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</si>
  <si>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</si>
  <si>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</si>
  <si>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</si>
  <si>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</si>
  <si>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</si>
  <si>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</si>
  <si>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</si>
  <si>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</si>
  <si>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</si>
  <si>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</si>
  <si>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</si>
  <si>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</si>
  <si>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</si>
  <si>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</si>
  <si>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</si>
  <si>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</si>
  <si>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</si>
  <si>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</si>
  <si>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</si>
  <si>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</si>
  <si>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</si>
  <si>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</si>
  <si>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</si>
  <si>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</si>
  <si>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</si>
  <si>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</si>
  <si>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</si>
  <si>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</si>
  <si>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</si>
  <si>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</si>
  <si>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</si>
  <si>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</si>
  <si>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</si>
  <si>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</si>
  <si>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</si>
  <si>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</si>
  <si>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</si>
  <si>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</si>
  <si>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</si>
  <si>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</si>
  <si>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</si>
  <si>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</si>
  <si>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</si>
  <si>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</si>
  <si>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</si>
  <si>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</si>
  <si>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</si>
  <si>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</si>
  <si>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</si>
  <si>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</si>
  <si>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</si>
  <si>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</si>
  <si>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</si>
  <si>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</si>
  <si>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</si>
  <si>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</si>
  <si>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</si>
  <si>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</si>
  <si>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</si>
  <si>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</si>
  <si>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</si>
  <si>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</si>
  <si>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</si>
  <si>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</si>
  <si>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</si>
  <si>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</si>
  <si>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</si>
  <si>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</si>
  <si>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</si>
  <si>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</si>
  <si>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</si>
  <si>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</si>
  <si>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</si>
  <si>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</si>
  <si>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</si>
  <si>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</si>
  <si>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</si>
  <si>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</si>
  <si>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</si>
  <si>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</si>
  <si>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</si>
  <si>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</si>
  <si>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</si>
  <si>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</si>
  <si>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</si>
  <si>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</si>
  <si>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</si>
  <si>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</si>
  <si>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</si>
  <si>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</si>
  <si>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</si>
  <si>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</si>
  <si>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</si>
  <si>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</si>
  <si>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</si>
  <si>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</si>
  <si>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</si>
  <si>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</si>
  <si>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</si>
  <si>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</si>
  <si>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</si>
  <si>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</si>
  <si>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</si>
  <si>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</si>
  <si>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</si>
  <si>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</si>
  <si>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</si>
  <si>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</si>
  <si>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</si>
  <si>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</si>
  <si>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</si>
  <si>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</si>
  <si>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</si>
  <si>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</si>
  <si>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</si>
  <si>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</si>
  <si>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</si>
  <si>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</si>
  <si>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</si>
  <si>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</si>
  <si>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</si>
  <si>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</si>
  <si>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</si>
  <si>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</si>
  <si>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</si>
  <si>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</si>
  <si>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</si>
  <si>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</si>
  <si>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</si>
  <si>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</si>
  <si>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</si>
  <si>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</si>
  <si>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</si>
  <si>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</si>
  <si>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</si>
  <si>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</si>
  <si>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</si>
  <si>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</si>
  <si>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</si>
  <si>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</si>
  <si>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</si>
  <si>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</si>
  <si>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</si>
  <si>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</si>
  <si>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</si>
  <si>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</si>
  <si>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</si>
  <si>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</si>
  <si>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</si>
  <si>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</si>
  <si>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</si>
  <si>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</si>
  <si>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</si>
  <si>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</si>
  <si>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</si>
  <si>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</si>
  <si>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</si>
  <si>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</si>
  <si>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</si>
  <si>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</si>
  <si>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</si>
  <si>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</si>
  <si>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</si>
  <si>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</si>
  <si>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</si>
  <si>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</si>
  <si>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</si>
  <si>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</si>
  <si>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</si>
  <si>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</si>
  <si>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</si>
  <si>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</si>
  <si>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</si>
  <si>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</si>
  <si>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</si>
  <si>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</si>
  <si>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</si>
  <si>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</si>
  <si>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</si>
  <si>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</si>
  <si>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</si>
  <si>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</si>
  <si>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</si>
  <si>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</si>
  <si>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</si>
  <si>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</si>
  <si>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</si>
  <si>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</si>
  <si>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</si>
  <si>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</si>
  <si>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</si>
  <si>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</si>
  <si>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</si>
  <si>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</si>
  <si>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</si>
  <si>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</si>
  <si>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</si>
  <si>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</si>
  <si>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</si>
  <si>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</si>
  <si>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</si>
  <si>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</si>
  <si>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</si>
  <si>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</si>
  <si>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</si>
  <si>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</si>
  <si>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</si>
  <si>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</si>
  <si>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</si>
  <si>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</si>
  <si>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</si>
  <si>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</si>
  <si>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</si>
  <si>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</si>
  <si>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</si>
  <si>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</si>
  <si>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</si>
  <si>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</si>
  <si>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</si>
  <si>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</si>
  <si>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</si>
  <si>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</si>
  <si>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</si>
  <si>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</si>
  <si>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</si>
  <si>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</si>
  <si>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</si>
  <si>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</si>
  <si>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</si>
  <si>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</si>
  <si>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</si>
  <si>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</si>
  <si>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</si>
  <si>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</si>
  <si>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</si>
  <si>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</si>
  <si>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</si>
  <si>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</si>
  <si>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</si>
  <si>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</si>
  <si>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</si>
  <si>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</si>
  <si>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</si>
  <si>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</si>
  <si>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</si>
  <si>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</si>
  <si>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</si>
  <si>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</si>
  <si>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</si>
  <si>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</si>
  <si>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</si>
  <si>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</si>
  <si>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</si>
  <si>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</si>
  <si>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</si>
  <si>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</si>
  <si>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</si>
  <si>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</si>
  <si>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</si>
  <si>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</si>
  <si>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</si>
  <si>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</si>
  <si>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</si>
  <si>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</si>
  <si>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</si>
  <si>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</si>
  <si>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</si>
  <si>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</si>
  <si>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</si>
  <si>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</si>
  <si>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</si>
  <si>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</si>
  <si>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</si>
  <si>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</si>
  <si>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</si>
  <si>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</si>
  <si>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</si>
  <si>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</si>
  <si>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</si>
  <si>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</si>
  <si>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</si>
  <si>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</si>
  <si>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</si>
  <si>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</si>
  <si>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</si>
  <si>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</si>
  <si>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</si>
  <si>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</si>
  <si>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</si>
  <si>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</si>
  <si>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</si>
  <si>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</si>
  <si>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</si>
  <si>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</si>
  <si>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</si>
  <si>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</si>
  <si>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</si>
  <si>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</si>
  <si>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</si>
  <si>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</si>
  <si>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</si>
  <si>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</si>
  <si>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</si>
  <si>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</si>
  <si>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</si>
  <si>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</si>
  <si>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</si>
  <si>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</si>
  <si>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</si>
  <si>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</si>
  <si>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</si>
  <si>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</si>
  <si>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</si>
  <si>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</si>
  <si>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</si>
  <si>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</si>
  <si>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</si>
  <si>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</si>
  <si>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</si>
  <si>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</si>
  <si>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</si>
  <si>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</si>
  <si>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</si>
  <si>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</si>
  <si>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</si>
  <si>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</si>
  <si>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</si>
  <si>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</si>
  <si>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</si>
  <si>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</si>
  <si>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</si>
  <si>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</si>
  <si>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</si>
  <si>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</si>
  <si>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</si>
  <si>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</si>
  <si>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</si>
  <si>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</si>
  <si>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</si>
  <si>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</si>
  <si>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</si>
  <si>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</si>
  <si>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</si>
  <si>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</si>
  <si>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</si>
  <si>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</si>
  <si>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</si>
  <si>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</si>
  <si>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</si>
  <si>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</si>
  <si>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</si>
  <si>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</si>
  <si>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</si>
  <si>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</si>
  <si>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</si>
  <si>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</si>
  <si>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</si>
  <si>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</si>
  <si>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</si>
  <si>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</si>
  <si>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</si>
  <si>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</si>
  <si>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</si>
  <si>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</si>
  <si>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</si>
  <si>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</si>
  <si>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</si>
  <si>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</si>
  <si>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</si>
  <si>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</si>
  <si>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</si>
  <si>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</si>
  <si>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</si>
  <si>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</si>
  <si>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</si>
  <si>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</si>
  <si>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</si>
  <si>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</si>
  <si>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</si>
  <si>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</si>
  <si>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</si>
  <si>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</si>
  <si>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</si>
  <si>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</si>
  <si>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</si>
  <si>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</si>
  <si>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</si>
  <si>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</si>
  <si>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</si>
  <si>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</si>
  <si>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</si>
  <si>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</si>
  <si>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</si>
  <si>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</si>
  <si>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</si>
  <si>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</si>
  <si>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</si>
  <si>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</si>
  <si>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</si>
  <si>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</si>
  <si>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</si>
  <si>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</si>
  <si>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</si>
  <si>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</si>
  <si>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</si>
  <si>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</si>
  <si>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</si>
  <si>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</si>
  <si>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</si>
  <si>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</si>
  <si>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</si>
  <si>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</si>
  <si>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</si>
  <si>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</si>
  <si>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</si>
  <si>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</si>
  <si>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</si>
  <si>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</si>
  <si>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</si>
  <si>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</si>
  <si>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</si>
  <si>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</si>
  <si>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</si>
  <si>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</si>
  <si>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</si>
  <si>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</si>
  <si>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</si>
  <si>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</si>
  <si>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</si>
  <si>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</si>
  <si>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</si>
  <si>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</si>
  <si>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</si>
  <si>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</si>
  <si>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</si>
  <si>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</si>
  <si>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</si>
  <si>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</si>
  <si>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</si>
  <si>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</si>
  <si>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</si>
  <si>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</si>
  <si>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</si>
  <si>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</si>
  <si>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</si>
  <si>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</si>
  <si>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</si>
  <si>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</si>
  <si>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</si>
  <si>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</si>
  <si>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</si>
  <si>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</si>
  <si>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</si>
  <si>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</si>
  <si>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</si>
  <si>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</si>
  <si>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</si>
  <si>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</si>
  <si>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</si>
  <si>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</si>
  <si>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</si>
  <si>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</si>
  <si>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</si>
  <si>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</si>
  <si>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</si>
  <si>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</si>
  <si>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</si>
  <si>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</si>
  <si>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</si>
  <si>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</si>
  <si>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</si>
  <si>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</si>
  <si>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</si>
  <si>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</si>
  <si>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</si>
  <si>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</si>
  <si>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</si>
  <si>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</si>
  <si>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</si>
  <si>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</si>
  <si>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</si>
  <si>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</si>
  <si>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</si>
  <si>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</si>
  <si>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</si>
  <si>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</si>
  <si>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</si>
  <si>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</si>
  <si>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</si>
  <si>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</si>
  <si>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</si>
  <si>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</si>
  <si>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</si>
  <si>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</si>
  <si>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</si>
  <si>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</si>
  <si>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</si>
  <si>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</si>
  <si>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</si>
  <si>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</si>
  <si>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</si>
  <si>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</si>
  <si>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</si>
  <si>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</si>
  <si>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</si>
  <si>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</si>
  <si>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</si>
  <si>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</si>
  <si>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</si>
  <si>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</si>
  <si>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</si>
  <si>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</si>
  <si>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</si>
  <si>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</si>
  <si>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</si>
  <si>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</si>
  <si>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</si>
  <si>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</si>
  <si>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</si>
  <si>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</si>
  <si>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</si>
  <si>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</si>
  <si>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</si>
  <si>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</si>
  <si>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</si>
  <si>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</si>
  <si>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</si>
  <si>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</si>
  <si>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</si>
  <si>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</si>
  <si>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</si>
  <si>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</si>
  <si>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</si>
  <si>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</si>
  <si>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</si>
  <si>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</si>
  <si>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</si>
  <si>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</si>
  <si>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</si>
  <si>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</si>
  <si>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</si>
  <si>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</si>
  <si>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</si>
  <si>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</si>
  <si>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</si>
  <si>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</si>
  <si>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</si>
  <si>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</si>
  <si>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</si>
  <si>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</si>
  <si>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</si>
  <si>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</si>
  <si>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</si>
  <si>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</si>
  <si>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</si>
  <si>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</si>
  <si>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</si>
  <si>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</si>
  <si>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</si>
  <si>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</si>
  <si>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</si>
  <si>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</si>
  <si>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</si>
  <si>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</si>
  <si>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</si>
  <si>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</si>
  <si>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</si>
  <si>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</si>
  <si>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</si>
  <si>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</si>
  <si>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</si>
  <si>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</si>
  <si>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</si>
  <si>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</si>
  <si>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</si>
  <si>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</si>
  <si>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</si>
  <si>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</si>
  <si>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</si>
  <si>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</si>
  <si>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</si>
  <si>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</si>
  <si>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</si>
  <si>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</si>
  <si>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</si>
  <si>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</si>
  <si>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</si>
  <si>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</si>
  <si>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</si>
  <si>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</si>
  <si>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</si>
  <si>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</si>
  <si>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</si>
  <si>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</si>
  <si>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</si>
  <si>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</si>
  <si>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</si>
  <si>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</si>
  <si>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</si>
  <si>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</si>
  <si>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</si>
  <si>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</si>
  <si>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</si>
  <si>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</si>
  <si>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</si>
  <si>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</si>
  <si>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</si>
  <si>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</si>
  <si>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</si>
  <si>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</si>
  <si>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</si>
  <si>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</si>
  <si>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</si>
  <si>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</si>
  <si>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</si>
  <si>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</si>
  <si>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</si>
  <si>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</si>
  <si>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</si>
  <si>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</si>
  <si>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</si>
  <si>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</si>
  <si>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</si>
  <si>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</si>
  <si>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</si>
  <si>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</si>
  <si>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</si>
  <si>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</si>
  <si>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</si>
  <si>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</si>
  <si>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</si>
  <si>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</si>
  <si>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</si>
  <si>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</si>
  <si>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</si>
  <si>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</si>
  <si>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</si>
  <si>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</si>
  <si>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</si>
  <si>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</si>
  <si>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</si>
  <si>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</si>
  <si>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</si>
  <si>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</si>
  <si>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</si>
  <si>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</si>
  <si>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</si>
  <si>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</si>
  <si>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</si>
  <si>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</si>
  <si>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</si>
  <si>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</si>
  <si>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</si>
  <si>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</si>
  <si>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</si>
  <si>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</si>
  <si>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</si>
  <si>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</si>
  <si>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</si>
  <si>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</si>
  <si>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</si>
  <si>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</si>
  <si>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</si>
  <si>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</si>
  <si>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</si>
  <si>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</si>
  <si>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</si>
  <si>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</si>
  <si>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</si>
  <si>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</si>
  <si>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</si>
  <si>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</si>
  <si>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</si>
  <si>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</si>
  <si>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</si>
  <si>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</si>
  <si>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</si>
  <si>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</si>
  <si>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</si>
  <si>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</si>
  <si>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</si>
  <si>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</si>
  <si>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</si>
  <si>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</si>
  <si>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</si>
  <si>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</si>
  <si>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</si>
  <si>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</si>
  <si>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</si>
  <si>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</si>
  <si>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</si>
  <si>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</si>
  <si>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</si>
  <si>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</si>
  <si>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</si>
  <si>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</si>
  <si>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</si>
  <si>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</si>
  <si>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</si>
  <si>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</si>
  <si>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</si>
  <si>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</si>
  <si>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</si>
  <si>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</si>
  <si>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</si>
  <si>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</si>
  <si>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</si>
  <si>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</si>
  <si>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</si>
  <si>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</si>
  <si>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</si>
  <si>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</si>
  <si>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</si>
  <si>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</si>
  <si>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</si>
  <si>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</si>
  <si>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</si>
  <si>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</si>
  <si>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</si>
  <si>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</si>
  <si>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</si>
  <si>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</si>
  <si>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</si>
  <si>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</si>
  <si>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</si>
  <si>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</si>
  <si>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</si>
  <si>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</si>
  <si>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</si>
  <si>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</si>
  <si>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</si>
  <si>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</si>
  <si>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</si>
  <si>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</si>
  <si>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</si>
  <si>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</si>
  <si>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</si>
  <si>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</si>
  <si>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</si>
  <si>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</si>
  <si>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</si>
  <si>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</si>
  <si>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</si>
  <si>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</si>
  <si>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</si>
  <si>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</si>
  <si>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</si>
  <si>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</si>
  <si>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</si>
  <si>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</si>
  <si>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</si>
  <si>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</si>
  <si>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</si>
  <si>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</si>
  <si>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</si>
  <si>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</si>
  <si>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</si>
  <si>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</si>
  <si>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</si>
  <si>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</si>
  <si>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</si>
  <si>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</si>
  <si>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</si>
  <si>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</si>
  <si>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</si>
  <si>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</si>
  <si>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</si>
  <si>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</si>
  <si>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</si>
  <si>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</si>
  <si>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</si>
  <si>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</si>
  <si>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</si>
  <si>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</si>
  <si>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</si>
  <si>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</si>
  <si>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</si>
  <si>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</si>
  <si>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</si>
  <si>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</si>
  <si>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</si>
  <si>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</si>
  <si>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</si>
  <si>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</si>
  <si>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</si>
  <si>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</si>
  <si>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</si>
  <si>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</si>
  <si>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</si>
  <si>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</si>
  <si>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</si>
  <si>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</si>
  <si>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</si>
  <si>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</si>
  <si>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</si>
  <si>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</si>
  <si>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</si>
  <si>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</si>
  <si>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</si>
  <si>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</si>
  <si>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</si>
  <si>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</si>
  <si>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</si>
  <si>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</si>
  <si>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</si>
  <si>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</si>
  <si>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</si>
  <si>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</si>
  <si>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</si>
  <si>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</si>
  <si>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</si>
  <si>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</si>
  <si>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</si>
  <si>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</si>
  <si>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</si>
  <si>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</si>
  <si>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</si>
  <si>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</si>
  <si>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</si>
  <si>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</si>
  <si>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</si>
  <si>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</si>
  <si>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</si>
  <si>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</si>
  <si>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</si>
  <si>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</si>
  <si>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</si>
  <si>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</si>
  <si>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</si>
  <si>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</si>
  <si>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</si>
  <si>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</si>
  <si>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</si>
  <si>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</si>
  <si>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</si>
  <si>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</si>
  <si>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</si>
  <si>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</si>
  <si>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</si>
  <si>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</si>
  <si>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</si>
  <si>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</si>
  <si>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</si>
  <si>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</si>
  <si>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</si>
  <si>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</si>
  <si>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</si>
  <si>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</si>
  <si>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</si>
  <si>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</si>
  <si>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</si>
  <si>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</si>
  <si>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</si>
  <si>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</si>
  <si>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</si>
  <si>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</si>
  <si>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</si>
  <si>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</si>
  <si>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</si>
  <si>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</si>
  <si>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</si>
  <si>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</si>
  <si>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</si>
  <si>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</si>
  <si>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</si>
  <si>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</si>
  <si>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</si>
  <si>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</si>
  <si>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</si>
  <si>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</si>
  <si>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</si>
  <si>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</si>
  <si>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</si>
  <si>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</si>
  <si>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</si>
  <si>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</si>
  <si>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</si>
  <si>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</si>
  <si>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</si>
  <si>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</si>
  <si>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</si>
  <si>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</si>
  <si>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</si>
  <si>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</si>
  <si>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</si>
  <si>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</si>
  <si>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</si>
  <si>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</si>
  <si>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</si>
  <si>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</si>
  <si>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</si>
  <si>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</si>
  <si>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</si>
  <si>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</si>
  <si>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</si>
  <si>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</si>
  <si>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</si>
  <si>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</si>
  <si>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</si>
  <si>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</si>
  <si>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</si>
  <si>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</si>
  <si>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</si>
  <si>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</si>
  <si>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</si>
  <si>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</si>
  <si>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</si>
  <si>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</si>
  <si>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</si>
  <si>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</si>
  <si>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</si>
  <si>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</si>
  <si>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</si>
  <si>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</si>
  <si>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</si>
  <si>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</si>
  <si>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</si>
  <si>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</si>
  <si>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</si>
  <si>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</si>
  <si>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</si>
  <si>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</si>
  <si>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</si>
  <si>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</si>
  <si>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</si>
  <si>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</si>
  <si>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</si>
  <si>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</si>
  <si>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</si>
  <si>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</si>
  <si>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</si>
  <si>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</si>
  <si>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</si>
  <si>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</si>
  <si>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</si>
  <si>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</si>
  <si>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</si>
  <si>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</si>
  <si>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</si>
  <si>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</si>
  <si>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</si>
  <si>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</si>
  <si>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</si>
  <si>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</si>
  <si>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</si>
  <si>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</si>
  <si>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</si>
  <si>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</si>
  <si>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</si>
  <si>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</si>
  <si>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</si>
  <si>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</si>
  <si>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</si>
  <si>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</si>
  <si>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</si>
  <si>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</si>
  <si>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</si>
  <si>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</si>
  <si>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</si>
  <si>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</si>
  <si>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</si>
  <si>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</si>
  <si>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</si>
  <si>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</si>
  <si>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</si>
  <si>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</si>
  <si>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</si>
  <si>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</si>
  <si>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</si>
  <si>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</si>
  <si>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</si>
  <si>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</si>
  <si>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</si>
  <si>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</si>
  <si>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</si>
  <si>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</si>
  <si>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</si>
  <si>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</si>
  <si>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</si>
  <si>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</si>
  <si>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</si>
  <si>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</si>
  <si>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</si>
  <si>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</si>
  <si>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</si>
  <si>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</si>
  <si>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</si>
  <si>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</si>
  <si>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</si>
  <si>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</si>
  <si>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</si>
  <si>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</si>
  <si>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</si>
  <si>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</si>
  <si>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</si>
  <si>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</si>
  <si>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</si>
  <si>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</si>
  <si>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</si>
  <si>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</si>
  <si>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</si>
  <si>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</si>
  <si>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</si>
  <si>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</si>
  <si>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</si>
  <si>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</si>
  <si>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</si>
  <si>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</si>
  <si>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</si>
  <si>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</si>
  <si>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</si>
  <si>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</si>
  <si>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</si>
  <si>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</si>
  <si>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</si>
  <si>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</si>
  <si>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</si>
  <si>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</si>
  <si>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</si>
  <si>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</si>
  <si>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</si>
  <si>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</si>
  <si>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</si>
  <si>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</si>
  <si>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</si>
  <si>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</si>
  <si>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</si>
  <si>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</si>
  <si>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</si>
  <si>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</si>
  <si>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</si>
  <si>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</si>
  <si>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</si>
  <si>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</si>
  <si>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</si>
  <si>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</si>
  <si>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</si>
  <si>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</si>
  <si>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</si>
  <si>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</si>
  <si>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</si>
  <si>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</si>
  <si>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</si>
  <si>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</si>
  <si>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</si>
  <si>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</si>
  <si>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</si>
  <si>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</si>
  <si>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</si>
  <si>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</si>
  <si>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</si>
  <si>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</si>
  <si>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</si>
  <si>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</si>
  <si>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</si>
  <si>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</si>
  <si>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</si>
  <si>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</si>
  <si>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</si>
  <si>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</si>
  <si>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</si>
  <si>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</si>
  <si>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</si>
  <si>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</si>
  <si>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</si>
  <si>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</si>
  <si>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</si>
  <si>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</si>
  <si>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</si>
  <si>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</si>
  <si>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</si>
  <si>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</si>
  <si>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</si>
  <si>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</si>
  <si>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</si>
  <si>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</si>
  <si>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</si>
  <si>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</si>
  <si>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</si>
  <si>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</si>
  <si>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</si>
  <si>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</si>
  <si>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</si>
  <si>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</si>
  <si>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</si>
  <si>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</si>
  <si>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</si>
  <si>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</si>
  <si>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</si>
  <si>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</si>
  <si>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</si>
  <si>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</si>
  <si>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</si>
  <si>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</si>
  <si>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</si>
  <si>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</si>
  <si>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</si>
  <si>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</si>
  <si>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</si>
  <si>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</si>
  <si>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</si>
  <si>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</si>
  <si>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</si>
  <si>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</si>
  <si>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</si>
  <si>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</si>
  <si>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</si>
  <si>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</si>
  <si>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</si>
  <si>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</si>
  <si>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</si>
  <si>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</si>
  <si>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</si>
  <si>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</si>
  <si>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</si>
  <si>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</si>
  <si>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</si>
  <si>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</si>
  <si>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</si>
  <si>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</si>
  <si>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</si>
  <si>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</si>
  <si>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</si>
  <si>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</si>
  <si>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</si>
  <si>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</si>
  <si>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</si>
  <si>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</si>
  <si>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</si>
  <si>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</si>
  <si>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</si>
  <si>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</si>
  <si>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</si>
  <si>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</si>
  <si>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</si>
  <si>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</si>
  <si>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</si>
  <si>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</si>
  <si>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</si>
  <si>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</si>
  <si>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</si>
  <si>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</si>
  <si>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</si>
  <si>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</si>
  <si>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</si>
  <si>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</si>
  <si>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</si>
  <si>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</si>
  <si>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</si>
  <si>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</si>
  <si>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</si>
  <si>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</si>
  <si>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</si>
  <si>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</si>
  <si>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</si>
  <si>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</si>
  <si>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</si>
  <si>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</si>
  <si>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</si>
  <si>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</si>
  <si>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</si>
  <si>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</si>
  <si>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</si>
  <si>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</si>
  <si>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</si>
  <si>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</si>
  <si>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</si>
  <si>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</si>
  <si>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</si>
  <si>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</si>
  <si>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</si>
  <si>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</si>
  <si>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</si>
  <si>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</si>
  <si>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</si>
  <si>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</si>
  <si>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</si>
  <si>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</si>
  <si>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</si>
  <si>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</si>
  <si>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</si>
  <si>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</si>
  <si>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</si>
  <si>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</si>
  <si>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</si>
  <si>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</si>
  <si>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</si>
  <si>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</si>
  <si>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</si>
  <si>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</si>
  <si>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</si>
  <si>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</si>
  <si>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</si>
  <si>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</si>
  <si>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</si>
  <si>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</si>
  <si>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</si>
  <si>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</si>
  <si>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</si>
  <si>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</si>
  <si>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</si>
  <si>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</si>
  <si>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</si>
  <si>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</si>
  <si>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</si>
  <si>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</si>
  <si>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</si>
  <si>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</si>
  <si>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</si>
  <si>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</si>
  <si>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</si>
  <si>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</si>
  <si>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</si>
  <si>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</si>
  <si>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</si>
  <si>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</si>
  <si>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</si>
  <si>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</si>
  <si>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</si>
  <si>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</si>
  <si>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</si>
  <si>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</si>
  <si>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</si>
  <si>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</si>
  <si>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</si>
  <si>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</si>
  <si>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</si>
  <si>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</si>
  <si>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</si>
  <si>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</si>
  <si>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</si>
  <si>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</si>
  <si>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</si>
  <si>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</si>
  <si>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</si>
  <si>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</si>
  <si>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</si>
  <si>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</si>
  <si>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</si>
  <si>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</si>
  <si>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</si>
  <si>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</si>
  <si>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</si>
  <si>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</si>
  <si>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</si>
  <si>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</si>
  <si>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</si>
  <si>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</si>
  <si>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</si>
  <si>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</si>
  <si>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</si>
  <si>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</si>
  <si>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</si>
  <si>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</si>
  <si>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</si>
  <si>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</si>
  <si>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</si>
  <si>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</si>
  <si>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</si>
  <si>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</si>
  <si>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</si>
  <si>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</si>
  <si>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</si>
  <si>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</si>
  <si>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</si>
  <si>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</si>
  <si>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</si>
  <si>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</si>
  <si>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</si>
  <si>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</si>
  <si>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</si>
  <si>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</si>
  <si>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</si>
  <si>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</si>
  <si>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</si>
  <si>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</si>
  <si>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</si>
  <si>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</si>
  <si>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</si>
  <si>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</si>
  <si>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</si>
  <si>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</si>
  <si>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</si>
  <si>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</si>
  <si>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</si>
  <si>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</si>
  <si>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</si>
  <si>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</si>
  <si>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</si>
  <si>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</si>
  <si>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</si>
  <si>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</si>
  <si>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</si>
  <si>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</si>
  <si>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</si>
  <si>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</si>
  <si>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</si>
  <si>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</si>
  <si>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</si>
  <si>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</si>
  <si>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</si>
  <si>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</si>
  <si>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</si>
  <si>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</si>
  <si>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</si>
  <si>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</si>
  <si>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</si>
  <si>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</si>
  <si>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</si>
  <si>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</si>
  <si>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</si>
  <si>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</si>
  <si>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</si>
  <si>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</si>
  <si>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</si>
  <si>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</si>
  <si>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</si>
  <si>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</si>
  <si>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</si>
  <si>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</si>
  <si>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</si>
  <si>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</si>
  <si>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</si>
  <si>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</si>
  <si>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</si>
  <si>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</si>
  <si>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</si>
  <si>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</si>
  <si>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</si>
  <si>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</si>
  <si>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</si>
  <si>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</si>
  <si>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</si>
  <si>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</si>
  <si>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</si>
  <si>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</si>
  <si>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</si>
  <si>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</si>
  <si>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</si>
  <si>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</si>
  <si>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</si>
  <si>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</si>
  <si>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</si>
  <si>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</si>
  <si>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</si>
  <si>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</si>
  <si>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</si>
  <si>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</si>
  <si>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</si>
  <si>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</si>
  <si>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</si>
  <si>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</si>
  <si>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</si>
  <si>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</si>
  <si>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</si>
  <si>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</si>
  <si>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</si>
  <si>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</si>
  <si>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</si>
  <si>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</si>
  <si>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</si>
  <si>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</si>
  <si>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</si>
  <si>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</si>
  <si>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</si>
  <si>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</si>
  <si>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</si>
  <si>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</si>
  <si>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</si>
  <si>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</si>
  <si>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</si>
  <si>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</si>
  <si>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</si>
  <si>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</si>
  <si>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</si>
  <si>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</si>
  <si>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</si>
  <si>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</si>
  <si>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</si>
  <si>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</si>
  <si>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</si>
  <si>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</si>
  <si>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</si>
  <si>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</si>
  <si>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</si>
  <si>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</si>
  <si>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</si>
  <si>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</si>
  <si>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</si>
  <si>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</si>
  <si>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</si>
  <si>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</si>
  <si>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</si>
  <si>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</si>
  <si>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</si>
  <si>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</si>
  <si>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</si>
  <si>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</si>
  <si>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</si>
  <si>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</si>
  <si>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</si>
  <si>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</si>
  <si>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</si>
  <si>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</si>
  <si>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</si>
  <si>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</si>
  <si>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</si>
  <si>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</si>
  <si>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</si>
  <si>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</si>
  <si>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</si>
  <si>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</si>
  <si>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</si>
  <si>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</si>
  <si>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</si>
  <si>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</si>
  <si>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</si>
  <si>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</si>
  <si>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</si>
  <si>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</si>
  <si>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</si>
  <si>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</si>
  <si>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</si>
  <si>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</si>
  <si>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</si>
  <si>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</si>
  <si>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</si>
  <si>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</si>
  <si>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</si>
  <si>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</si>
  <si>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</si>
  <si>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</si>
  <si>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</si>
  <si>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</si>
  <si>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</si>
  <si>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</si>
  <si>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</si>
  <si>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</si>
  <si>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</si>
  <si>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</si>
  <si>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</si>
  <si>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</si>
  <si>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</si>
  <si>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</si>
  <si>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</si>
  <si>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</si>
  <si>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</si>
  <si>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</si>
  <si>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</si>
  <si>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</si>
  <si>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</si>
  <si>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</si>
  <si>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</si>
  <si>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</si>
  <si>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</si>
  <si>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</si>
  <si>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</si>
  <si>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</si>
  <si>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</si>
  <si>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</si>
  <si>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</si>
  <si>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</si>
  <si>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</si>
  <si>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</si>
  <si>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</si>
  <si>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</si>
  <si>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</si>
  <si>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</si>
  <si>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</si>
  <si>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</si>
  <si>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</si>
  <si>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</si>
  <si>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</si>
  <si>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</si>
  <si>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</si>
  <si>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</si>
  <si>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</si>
  <si>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</si>
  <si>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</si>
  <si>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</si>
  <si>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</si>
  <si>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</si>
  <si>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</si>
  <si>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</si>
  <si>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</si>
  <si>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</si>
  <si>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</si>
  <si>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</si>
  <si>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</si>
  <si>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</si>
  <si>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</si>
  <si>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</si>
  <si>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</si>
  <si>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</si>
  <si>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</si>
  <si>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</si>
  <si>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</si>
  <si>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</si>
  <si>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</si>
  <si>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</si>
  <si>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</si>
  <si>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</si>
  <si>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</si>
  <si>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</si>
  <si>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</si>
  <si>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</si>
  <si>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</si>
  <si>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</si>
  <si>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</si>
  <si>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</si>
  <si>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</si>
  <si>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</si>
  <si>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</si>
  <si>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</si>
  <si>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</si>
  <si>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</si>
  <si>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</si>
  <si>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</si>
  <si>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</si>
  <si>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</si>
  <si>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</si>
  <si>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</si>
  <si>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</si>
  <si>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</si>
  <si>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</si>
  <si>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</si>
  <si>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</si>
  <si>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</si>
  <si>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</si>
  <si>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</si>
  <si>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</si>
  <si>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</si>
  <si>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</si>
  <si>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</si>
  <si>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</si>
  <si>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</si>
  <si>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</si>
  <si>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</si>
  <si>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</si>
  <si>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</si>
  <si>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</si>
  <si>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</si>
  <si>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</si>
  <si>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</si>
  <si>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</si>
  <si>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</si>
  <si>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</si>
  <si>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</si>
  <si>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</si>
  <si>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</si>
  <si>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</si>
  <si>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</si>
  <si>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</si>
  <si>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</si>
  <si>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</si>
  <si>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</si>
  <si>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</si>
  <si>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</si>
  <si>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</si>
  <si>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</si>
  <si>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</si>
  <si>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</si>
  <si>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</si>
  <si>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</si>
  <si>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</si>
  <si>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</si>
  <si>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</si>
  <si>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</si>
  <si>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</si>
  <si>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</si>
  <si>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</si>
  <si>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</si>
  <si>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</si>
  <si>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</si>
  <si>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</si>
  <si>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</si>
  <si>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</si>
  <si>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</si>
  <si>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</si>
  <si>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</si>
  <si>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</si>
  <si>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</si>
  <si>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</si>
  <si>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</si>
  <si>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</si>
  <si>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</si>
  <si>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</si>
  <si>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</si>
  <si>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</si>
  <si>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</si>
  <si>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</si>
  <si>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</si>
  <si>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</si>
  <si>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</si>
  <si>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</si>
  <si>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</si>
  <si>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</si>
  <si>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</si>
  <si>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</si>
  <si>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</si>
  <si>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</si>
  <si>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</si>
  <si>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</si>
  <si>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</si>
  <si>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</si>
  <si>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</si>
  <si>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</si>
  <si>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</si>
  <si>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</si>
  <si>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</si>
  <si>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</si>
  <si>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</si>
  <si>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</si>
  <si>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</si>
  <si>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</si>
  <si>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</si>
  <si>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</si>
  <si>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</si>
  <si>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</si>
  <si>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</si>
  <si>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</si>
  <si>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</si>
  <si>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</si>
  <si>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</si>
  <si>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</si>
  <si>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</si>
  <si>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</si>
  <si>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</si>
  <si>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</si>
  <si>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</si>
  <si>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</si>
  <si>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</si>
  <si>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</si>
  <si>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</si>
  <si>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</si>
  <si>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</si>
  <si>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</si>
  <si>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</si>
  <si>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</si>
  <si>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</si>
  <si>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</si>
  <si>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</si>
  <si>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</si>
  <si>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</si>
  <si>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</si>
  <si>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</si>
  <si>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</si>
  <si>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</si>
  <si>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</si>
  <si>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</si>
  <si>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</si>
  <si>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</si>
  <si>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</si>
  <si>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</si>
  <si>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</si>
  <si>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</si>
  <si>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</si>
  <si>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</si>
  <si>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</si>
  <si>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</si>
  <si>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</si>
  <si>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</si>
  <si>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</si>
  <si>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</si>
  <si>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</si>
  <si>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</si>
  <si>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</si>
  <si>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</si>
  <si>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</si>
  <si>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</si>
  <si>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</si>
  <si>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</si>
  <si>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</si>
  <si>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</si>
  <si>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</si>
  <si>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</si>
  <si>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</si>
  <si>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</si>
  <si>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</si>
  <si>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</si>
  <si>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</si>
  <si>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</si>
  <si>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</si>
  <si>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</si>
  <si>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</si>
  <si>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</si>
  <si>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</si>
  <si>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</si>
  <si>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</si>
  <si>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</si>
  <si>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</si>
  <si>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</si>
  <si>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</si>
  <si>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</si>
  <si>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</si>
  <si>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</si>
  <si>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</si>
  <si>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</si>
  <si>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</si>
  <si>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</si>
  <si>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</si>
  <si>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</si>
  <si>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</si>
  <si>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</si>
  <si>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</si>
  <si>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</si>
  <si>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</si>
  <si>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</si>
  <si>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</si>
  <si>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</si>
  <si>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</si>
  <si>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</si>
  <si>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</si>
  <si>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</si>
  <si>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</si>
  <si>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</si>
  <si>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</si>
  <si>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</si>
  <si>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</si>
  <si>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</si>
  <si>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</si>
  <si>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</si>
  <si>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</si>
  <si>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</si>
  <si>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</si>
  <si>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</si>
  <si>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</si>
  <si>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</si>
  <si>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</si>
  <si>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</si>
  <si>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</si>
  <si>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</si>
  <si>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</si>
  <si>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</si>
  <si>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</si>
  <si>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</si>
  <si>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</si>
  <si>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</si>
  <si>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</si>
  <si>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</si>
  <si>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</si>
  <si>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</si>
  <si>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</si>
  <si>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</si>
  <si>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</si>
  <si>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</si>
  <si>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</si>
  <si>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</si>
  <si>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</si>
  <si>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</si>
  <si>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</si>
  <si>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</si>
  <si>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</si>
  <si>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</si>
  <si>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</si>
  <si>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</si>
  <si>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</si>
  <si>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</si>
  <si>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</si>
  <si>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</si>
  <si>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</si>
  <si>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</si>
  <si>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</si>
  <si>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</si>
  <si>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</si>
  <si>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</si>
  <si>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</si>
  <si>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</si>
  <si>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</si>
  <si>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</si>
  <si>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</si>
  <si>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</si>
  <si>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</si>
  <si>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</si>
  <si>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</si>
  <si>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</si>
  <si>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</si>
  <si>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</si>
  <si>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</si>
  <si>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</si>
  <si>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</si>
  <si>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</si>
  <si>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</si>
  <si>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</si>
  <si>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</si>
  <si>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</si>
  <si>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</si>
  <si>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</si>
  <si>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</si>
  <si>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</si>
  <si>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</si>
  <si>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</si>
  <si>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</si>
  <si>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</si>
  <si>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</si>
  <si>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</si>
  <si>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</si>
  <si>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</si>
  <si>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</si>
  <si>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</si>
  <si>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</si>
  <si>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</si>
  <si>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</si>
  <si>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</si>
  <si>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</si>
  <si>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</si>
  <si>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</si>
  <si>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</si>
  <si>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</si>
  <si>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</si>
  <si>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</si>
  <si>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</si>
  <si>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</si>
  <si>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</si>
  <si>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</si>
  <si>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</si>
  <si>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</si>
  <si>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</si>
  <si>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</si>
  <si>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</si>
  <si>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</si>
  <si>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</si>
  <si>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</si>
  <si>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</si>
  <si>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</si>
  <si>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</si>
  <si>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</si>
  <si>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</si>
  <si>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</si>
  <si>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</si>
  <si>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</si>
  <si>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</si>
  <si>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</si>
  <si>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</si>
  <si>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</si>
  <si>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</si>
  <si>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</si>
  <si>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</si>
  <si>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</si>
  <si>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</si>
  <si>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</si>
  <si>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</si>
  <si>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</si>
  <si>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</si>
  <si>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</si>
  <si>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</si>
  <si>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</si>
  <si>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</si>
  <si>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</si>
  <si>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</si>
  <si>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</si>
  <si>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</si>
  <si>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</si>
  <si>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</si>
  <si>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</si>
  <si>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</si>
  <si>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</si>
  <si>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</si>
  <si>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</si>
  <si>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</si>
  <si>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</si>
  <si>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</si>
  <si>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</si>
  <si>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</si>
  <si>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</si>
  <si>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</si>
  <si>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</si>
  <si>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</si>
  <si>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</si>
  <si>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</si>
  <si>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</si>
  <si>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</si>
  <si>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</si>
  <si>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</si>
  <si>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</si>
  <si>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</si>
  <si>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</si>
  <si>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</si>
  <si>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</si>
  <si>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</si>
  <si>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</si>
  <si>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</si>
  <si>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</si>
  <si>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</si>
  <si>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</si>
  <si>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</si>
  <si>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</si>
  <si>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</si>
  <si>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</si>
  <si>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</si>
  <si>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</si>
  <si>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</si>
  <si>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</si>
  <si>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</si>
  <si>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</si>
  <si>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</si>
  <si>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</si>
  <si>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</si>
  <si>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</si>
  <si>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</si>
  <si>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</si>
  <si>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</si>
  <si>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</si>
  <si>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</si>
  <si>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</si>
  <si>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</si>
  <si>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</si>
  <si>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</si>
  <si>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</si>
  <si>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</si>
  <si>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</si>
  <si>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</si>
  <si>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</si>
  <si>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</si>
  <si>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</si>
  <si>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</si>
  <si>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</si>
  <si>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</si>
  <si>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</si>
  <si>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</si>
  <si>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</si>
  <si>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</si>
  <si>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</si>
  <si>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</si>
  <si>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</si>
  <si>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</si>
  <si>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</si>
  <si>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</si>
  <si>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</si>
  <si>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</si>
  <si>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</si>
  <si>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</si>
  <si>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</si>
  <si>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</si>
  <si>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</si>
  <si>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</si>
  <si>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</si>
  <si>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</si>
  <si>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</si>
  <si>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</si>
  <si>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</si>
  <si>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</si>
  <si>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</si>
  <si>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</si>
  <si>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</si>
  <si>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</si>
  <si>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</si>
  <si>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</si>
  <si>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</si>
  <si>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</si>
  <si>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</si>
  <si>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</si>
  <si>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</si>
  <si>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</si>
  <si>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</si>
  <si>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</si>
  <si>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</si>
  <si>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</si>
  <si>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</si>
  <si>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</si>
  <si>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</si>
  <si>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</si>
  <si>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</si>
  <si>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</si>
  <si>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</si>
  <si>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</si>
  <si>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</si>
  <si>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</si>
  <si>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</si>
  <si>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</si>
  <si>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</si>
  <si>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</si>
  <si>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</si>
  <si>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</si>
  <si>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</si>
  <si>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</si>
  <si>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</si>
  <si>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</si>
  <si>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</si>
  <si>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</si>
  <si>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</si>
  <si>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</si>
  <si>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</si>
  <si>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</si>
  <si>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</si>
  <si>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</si>
  <si>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</si>
  <si>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</si>
  <si>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</si>
  <si>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</si>
  <si>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</si>
  <si>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</si>
  <si>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</si>
  <si>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</si>
  <si>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</si>
  <si>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</si>
  <si>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</si>
  <si>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</si>
  <si>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</si>
  <si>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</si>
  <si>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</si>
  <si>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</si>
  <si>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</si>
  <si>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</si>
  <si>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</si>
  <si>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</si>
  <si>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</si>
  <si>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</si>
  <si>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</si>
  <si>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</si>
  <si>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</si>
  <si>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</si>
  <si>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</si>
  <si>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</si>
  <si>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</si>
  <si>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</si>
  <si>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</si>
  <si>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</si>
  <si>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</si>
  <si>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</si>
  <si>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</si>
  <si>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</si>
  <si>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</si>
  <si>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</si>
  <si>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</si>
  <si>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</si>
  <si>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</si>
  <si>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</si>
  <si>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</si>
  <si>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</si>
  <si>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</si>
  <si>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</si>
  <si>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</si>
  <si>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</si>
  <si>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</si>
  <si>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</si>
  <si>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</si>
  <si>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</si>
  <si>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</si>
  <si>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</si>
  <si>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</si>
  <si>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</si>
  <si>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</si>
  <si>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</si>
  <si>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</si>
  <si>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</si>
  <si>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</si>
  <si>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</si>
  <si>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</si>
  <si>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</si>
  <si>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</si>
  <si>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</si>
  <si>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</si>
  <si>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</si>
  <si>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</si>
  <si>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</si>
  <si>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</si>
  <si>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</si>
  <si>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</si>
  <si>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</si>
  <si>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</si>
  <si>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</si>
  <si>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</si>
  <si>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</si>
  <si>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</si>
  <si>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</si>
  <si>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</si>
  <si>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</si>
  <si>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</si>
  <si>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</si>
  <si>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</si>
  <si>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</si>
  <si>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</si>
  <si>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</si>
  <si>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</si>
  <si>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</si>
  <si>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</si>
  <si>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</si>
  <si>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</si>
  <si>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</si>
  <si>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</si>
  <si>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</si>
  <si>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</si>
  <si>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</si>
  <si>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</si>
  <si>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</si>
  <si>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</si>
  <si>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</si>
  <si>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</si>
  <si>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</si>
  <si>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</si>
  <si>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</si>
  <si>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</si>
  <si>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</si>
  <si>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</si>
  <si>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</si>
  <si>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</si>
  <si>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</si>
  <si>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</si>
  <si>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</si>
  <si>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</si>
  <si>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</si>
  <si>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</si>
  <si>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</si>
  <si>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</si>
  <si>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</si>
  <si>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</si>
  <si>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</si>
  <si>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</si>
  <si>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</si>
  <si>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</si>
  <si>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</si>
  <si>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</si>
  <si>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</si>
  <si>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</si>
  <si>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</si>
  <si>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</si>
  <si>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</si>
  <si>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</si>
  <si>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</si>
  <si>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</si>
  <si>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</si>
  <si>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</si>
  <si>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</si>
  <si>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</si>
  <si>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</si>
  <si>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</si>
  <si>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</si>
  <si>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</si>
  <si>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</si>
  <si>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</si>
  <si>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</si>
  <si>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</si>
  <si>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</si>
  <si>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</si>
  <si>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</si>
  <si>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</si>
  <si>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</si>
  <si>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</si>
  <si>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</si>
  <si>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</si>
  <si>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</si>
  <si>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</si>
  <si>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</si>
  <si>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</si>
  <si>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</si>
  <si>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</si>
  <si>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</si>
  <si>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</si>
  <si>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</si>
  <si>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</si>
  <si>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</si>
  <si>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</si>
  <si>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</si>
  <si>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</si>
  <si>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</si>
  <si>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</si>
  <si>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</si>
  <si>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</si>
  <si>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</si>
  <si>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</si>
  <si>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</si>
  <si>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</si>
  <si>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</si>
  <si>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</si>
  <si>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</si>
  <si>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</si>
  <si>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</si>
  <si>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</si>
  <si>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</si>
  <si>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</si>
  <si>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</si>
  <si>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</si>
  <si>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</si>
  <si>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</si>
  <si>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</si>
  <si>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</si>
  <si>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</si>
  <si>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</si>
  <si>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</si>
  <si>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</si>
  <si>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</si>
  <si>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</si>
  <si>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</si>
  <si>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</si>
  <si>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</si>
  <si>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</si>
  <si>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</si>
  <si>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</si>
  <si>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</si>
  <si>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</si>
  <si>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</si>
  <si>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</si>
  <si>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</si>
  <si>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</si>
  <si>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</si>
  <si>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</si>
  <si>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</si>
  <si>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</si>
  <si>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</si>
  <si>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</si>
  <si>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</si>
  <si>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</si>
  <si>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</si>
  <si>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</si>
  <si>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</si>
  <si>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</si>
  <si>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</si>
  <si>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</si>
  <si>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</si>
  <si>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</si>
  <si>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</si>
  <si>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</si>
  <si>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</si>
  <si>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</si>
  <si>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</si>
  <si>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</si>
  <si>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</si>
  <si>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</si>
  <si>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</si>
  <si>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</si>
  <si>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</si>
  <si>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</si>
  <si>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</si>
  <si>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</si>
  <si>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</si>
  <si>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</si>
  <si>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</si>
  <si>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</si>
  <si>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</si>
  <si>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</si>
  <si>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</si>
  <si>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</si>
  <si>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</si>
  <si>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</si>
  <si>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</si>
  <si>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</si>
  <si>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</si>
  <si>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</si>
  <si>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</si>
  <si>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</si>
  <si>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</si>
  <si>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</si>
  <si>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</si>
  <si>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</si>
  <si>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</si>
  <si>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</si>
  <si>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</si>
  <si>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</si>
  <si>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</si>
  <si>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</si>
  <si>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</si>
  <si>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</si>
  <si>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</si>
  <si>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</si>
  <si>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</si>
  <si>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</si>
  <si>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</si>
  <si>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</si>
  <si>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</si>
  <si>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</si>
  <si>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</si>
  <si>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</si>
  <si>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</si>
  <si>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</si>
  <si>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</si>
  <si>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</si>
  <si>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</si>
  <si>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</si>
  <si>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</si>
  <si>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</si>
  <si>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</si>
  <si>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</si>
  <si>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</si>
  <si>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</si>
  <si>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</si>
  <si>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</si>
  <si>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</si>
  <si>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</si>
  <si>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</si>
  <si>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</si>
  <si>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</si>
  <si>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</si>
  <si>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</si>
  <si>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</si>
  <si>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</si>
  <si>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</si>
  <si>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</si>
  <si>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</si>
  <si>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</si>
  <si>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</si>
  <si>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</si>
  <si>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</si>
  <si>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</si>
  <si>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</si>
  <si>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</si>
  <si>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</si>
  <si>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</si>
  <si>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</si>
  <si>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</si>
  <si>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</si>
  <si>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</si>
  <si>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</si>
  <si>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</si>
  <si>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</si>
  <si>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</si>
  <si>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</si>
  <si>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</si>
  <si>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</si>
  <si>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</si>
  <si>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</si>
  <si>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</si>
  <si>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</si>
  <si>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</si>
  <si>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</si>
  <si>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</si>
  <si>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</si>
  <si>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</si>
  <si>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</si>
  <si>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</si>
  <si>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</si>
  <si>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</si>
  <si>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</si>
  <si>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</si>
  <si>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</si>
  <si>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</si>
  <si>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</si>
  <si>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</si>
  <si>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</si>
  <si>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</si>
  <si>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</si>
  <si>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</si>
  <si>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</si>
  <si>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</si>
  <si>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</si>
  <si>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</si>
  <si>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</si>
  <si>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</si>
  <si>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</si>
  <si>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</si>
  <si>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</si>
  <si>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</si>
  <si>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</si>
  <si>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</si>
  <si>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</si>
  <si>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</si>
  <si>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</si>
  <si>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</si>
  <si>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</si>
  <si>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</si>
  <si>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</si>
  <si>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</si>
  <si>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</si>
  <si>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</si>
  <si>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</si>
  <si>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</si>
  <si>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</si>
  <si>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</si>
  <si>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</si>
  <si>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</si>
  <si>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</si>
  <si>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</si>
  <si>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</si>
  <si>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</si>
  <si>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</si>
  <si>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</si>
  <si>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</si>
  <si>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</si>
  <si>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</si>
  <si>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</si>
  <si>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</si>
  <si>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</si>
  <si>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</si>
  <si>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</si>
  <si>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</si>
  <si>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</si>
  <si>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</si>
  <si>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</si>
  <si>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</si>
  <si>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</si>
  <si>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</si>
  <si>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</si>
  <si>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</si>
  <si>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</si>
  <si>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</si>
  <si>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</si>
  <si>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</si>
  <si>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</si>
  <si>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</si>
  <si>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</si>
  <si>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</si>
  <si>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</si>
  <si>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</si>
  <si>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</si>
  <si>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</si>
  <si>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</si>
  <si>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</si>
  <si>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</si>
  <si>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</si>
  <si>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</si>
  <si>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</si>
  <si>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</si>
  <si>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</si>
  <si>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</si>
  <si>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</si>
  <si>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</si>
  <si>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</si>
  <si>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</si>
  <si>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</si>
  <si>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</si>
  <si>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</si>
  <si>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</si>
  <si>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</si>
  <si>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</si>
  <si>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</si>
  <si>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</si>
  <si>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</si>
  <si>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</si>
  <si>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</si>
  <si>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</si>
  <si>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</si>
  <si>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</si>
  <si>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</si>
  <si>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</si>
  <si>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</si>
  <si>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</si>
  <si>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</si>
  <si>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</si>
  <si>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</si>
  <si>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</si>
  <si>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</si>
  <si>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</si>
  <si>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</si>
  <si>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</si>
  <si>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</si>
  <si>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</si>
  <si>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</si>
  <si>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</si>
  <si>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</si>
  <si>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</si>
  <si>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</si>
  <si>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</si>
  <si>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</si>
  <si>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</si>
  <si>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</si>
  <si>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</si>
  <si>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</si>
  <si>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</si>
  <si>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</si>
  <si>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</si>
  <si>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</si>
  <si>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</si>
  <si>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</si>
  <si>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</si>
  <si>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</si>
  <si>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</si>
  <si>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</si>
  <si>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</si>
  <si>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</si>
  <si>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</si>
  <si>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</si>
  <si>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</si>
  <si>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</si>
  <si>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</si>
  <si>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</si>
  <si>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</si>
  <si>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</si>
  <si>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</si>
  <si>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</si>
  <si>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</si>
  <si>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</si>
  <si>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</si>
  <si>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</si>
  <si>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</si>
  <si>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</si>
  <si>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</si>
  <si>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</si>
  <si>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</si>
  <si>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</si>
  <si>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</si>
  <si>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</si>
  <si>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</si>
  <si>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</si>
  <si>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</si>
  <si>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</si>
  <si>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</si>
  <si>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</si>
  <si>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</si>
  <si>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</si>
  <si>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</si>
  <si>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</si>
  <si>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</si>
  <si>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</si>
  <si>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</si>
  <si>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</si>
  <si>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</si>
  <si>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</si>
  <si>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</si>
  <si>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</si>
  <si>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</si>
  <si>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</si>
  <si>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</si>
  <si>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</si>
  <si>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</si>
  <si>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</si>
  <si>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</si>
  <si>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</si>
  <si>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</si>
  <si>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</si>
  <si>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</si>
  <si>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</si>
  <si>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</si>
  <si>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</si>
  <si>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</si>
  <si>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</si>
  <si>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</si>
  <si>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</si>
  <si>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</si>
  <si>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</si>
  <si>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</si>
  <si>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</si>
  <si>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</si>
  <si>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</si>
  <si>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</si>
  <si>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</si>
  <si>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</si>
  <si>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</si>
  <si>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</si>
  <si>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</si>
  <si>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</si>
  <si>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</si>
  <si>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</si>
  <si>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</si>
  <si>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</si>
  <si>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</si>
  <si>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</si>
  <si>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</si>
  <si>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</si>
  <si>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</si>
  <si>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</si>
  <si>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</si>
  <si>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</si>
  <si>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</si>
  <si>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</si>
  <si>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</si>
  <si>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</si>
  <si>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</si>
  <si>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</si>
  <si>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</si>
  <si>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</si>
  <si>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</si>
  <si>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</si>
  <si>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</si>
  <si>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</si>
  <si>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</si>
  <si>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</si>
  <si>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</si>
  <si>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</si>
  <si>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</si>
  <si>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</si>
  <si>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</si>
  <si>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</si>
  <si>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</si>
  <si>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</si>
  <si>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</si>
  <si>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</si>
  <si>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</si>
  <si>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</si>
  <si>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</si>
  <si>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</si>
  <si>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</si>
  <si>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</si>
  <si>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</si>
  <si>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</si>
  <si>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</si>
  <si>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</si>
  <si>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</si>
  <si>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</si>
  <si>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</si>
  <si>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</si>
  <si>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</si>
  <si>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</si>
  <si>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</si>
  <si>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</si>
  <si>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</si>
  <si>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</si>
  <si>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</si>
  <si>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</si>
  <si>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</si>
  <si>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</si>
  <si>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</si>
  <si>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</si>
  <si>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</si>
  <si>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</si>
  <si>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</si>
  <si>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</si>
  <si>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</si>
  <si>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</si>
  <si>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</si>
  <si>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</si>
  <si>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</si>
  <si>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</si>
  <si>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</si>
  <si>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</si>
  <si>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</si>
  <si>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</si>
  <si>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</si>
  <si>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</si>
  <si>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</si>
  <si>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</si>
  <si>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</si>
  <si>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</si>
  <si>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</si>
  <si>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</si>
  <si>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</si>
  <si>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</si>
  <si>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</si>
  <si>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</si>
  <si>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</si>
  <si>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</si>
  <si>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</si>
  <si>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</si>
  <si>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</si>
  <si>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</si>
  <si>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</si>
  <si>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</si>
  <si>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</si>
  <si>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</si>
  <si>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</si>
  <si>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</si>
  <si>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</si>
  <si>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</si>
  <si>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</si>
  <si>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</si>
  <si>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</si>
  <si>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</si>
  <si>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</si>
  <si>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</si>
  <si>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</si>
  <si>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</si>
  <si>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</si>
  <si>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</si>
  <si>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</si>
  <si>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</si>
  <si>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</si>
  <si>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</si>
  <si>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</si>
  <si>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</si>
  <si>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</si>
  <si>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</si>
  <si>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</si>
  <si>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</si>
  <si>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</si>
  <si>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</si>
  <si>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</si>
  <si>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</si>
  <si>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</si>
  <si>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</si>
  <si>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</si>
  <si>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</si>
  <si>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</si>
  <si>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</si>
  <si>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</si>
  <si>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</si>
  <si>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</si>
  <si>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</si>
  <si>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</si>
  <si>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</si>
  <si>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</si>
  <si>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</si>
  <si>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</si>
  <si>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</si>
  <si>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</si>
  <si>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</si>
  <si>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</si>
  <si>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</si>
  <si>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</si>
  <si>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</si>
  <si>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</si>
  <si>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</si>
  <si>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</si>
  <si>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</si>
  <si>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</si>
  <si>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</si>
  <si>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</si>
  <si>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</si>
  <si>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</si>
  <si>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</si>
  <si>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</si>
  <si>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</si>
  <si>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</si>
  <si>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</si>
  <si>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</si>
  <si>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</si>
  <si>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</si>
  <si>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</si>
  <si>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</si>
  <si>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</si>
  <si>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</si>
  <si>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</si>
  <si>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</si>
  <si>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</si>
  <si>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</si>
  <si>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</si>
  <si>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</si>
  <si>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</si>
  <si>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</si>
  <si>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</si>
  <si>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</si>
  <si>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</si>
  <si>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</si>
  <si>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</si>
  <si>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</si>
  <si>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</si>
  <si>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</si>
  <si>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</si>
  <si>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</si>
  <si>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</si>
  <si>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</si>
  <si>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</si>
  <si>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</si>
  <si>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</si>
  <si>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</si>
  <si>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</si>
  <si>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</si>
  <si>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</si>
  <si>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</si>
  <si>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</si>
  <si>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</si>
  <si>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</si>
  <si>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</si>
  <si>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</si>
  <si>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</si>
  <si>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</si>
  <si>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</si>
  <si>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</si>
  <si>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</si>
  <si>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</si>
  <si>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</si>
  <si>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</si>
  <si>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</si>
  <si>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</si>
  <si>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</si>
  <si>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</si>
  <si>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</si>
  <si>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</si>
  <si>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</si>
  <si>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</si>
  <si>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</si>
  <si>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</si>
  <si>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</si>
  <si>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</si>
  <si>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</si>
  <si>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</si>
  <si>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</si>
  <si>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</si>
  <si>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</si>
  <si>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</si>
  <si>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</si>
  <si>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</si>
  <si>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</si>
  <si>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</si>
  <si>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</si>
  <si>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</si>
  <si>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</si>
  <si>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</si>
  <si>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</si>
  <si>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</si>
  <si>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</si>
  <si>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</si>
  <si>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</si>
  <si>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</si>
  <si>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</si>
  <si>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</si>
  <si>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</si>
  <si>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</si>
  <si>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</si>
  <si>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</si>
  <si>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</si>
  <si>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</si>
  <si>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</si>
  <si>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</si>
  <si>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</si>
  <si>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</si>
  <si>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</si>
  <si>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</si>
  <si>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</si>
  <si>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</si>
  <si>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</si>
  <si>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</si>
  <si>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</si>
  <si>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</si>
  <si>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</si>
  <si>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</si>
  <si>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</si>
  <si>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</si>
  <si>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</si>
  <si>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</si>
  <si>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</si>
  <si>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</si>
  <si>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</si>
  <si>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</si>
  <si>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</si>
  <si>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</si>
  <si>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</si>
  <si>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</si>
  <si>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</si>
  <si>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</si>
  <si>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</si>
  <si>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</si>
  <si>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</si>
  <si>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</si>
  <si>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</si>
  <si>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</si>
  <si>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</si>
  <si>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</si>
  <si>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</si>
  <si>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</si>
  <si>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</si>
  <si>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</si>
  <si>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</si>
  <si>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</si>
  <si>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</si>
  <si>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</si>
  <si>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</si>
  <si>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</si>
  <si>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</si>
  <si>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</si>
  <si>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</si>
  <si>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</si>
  <si>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</si>
  <si>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</si>
  <si>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</si>
  <si>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</si>
  <si>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</si>
  <si>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</si>
  <si>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</si>
  <si>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</si>
  <si>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</si>
  <si>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</si>
  <si>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</si>
  <si>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</si>
  <si>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</si>
  <si>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</si>
  <si>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</si>
  <si>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</si>
  <si>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</si>
  <si>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</si>
  <si>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</si>
  <si>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</si>
  <si>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</si>
  <si>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</si>
  <si>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</si>
  <si>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</si>
  <si>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</si>
  <si>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</si>
  <si>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</si>
  <si>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</si>
  <si>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</si>
  <si>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</si>
  <si>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</si>
  <si>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</si>
  <si>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</si>
  <si>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</si>
  <si>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</si>
  <si>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</si>
  <si>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</si>
  <si>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</si>
  <si>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</si>
  <si>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</si>
  <si>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</si>
  <si>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</si>
  <si>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</si>
  <si>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</si>
  <si>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</si>
  <si>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</si>
  <si>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</si>
  <si>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</si>
  <si>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</si>
  <si>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</si>
  <si>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</si>
  <si>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</si>
  <si>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</si>
  <si>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</si>
  <si>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</si>
  <si>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</si>
  <si>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</si>
  <si>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</si>
  <si>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</si>
  <si>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</si>
  <si>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</si>
  <si>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</si>
  <si>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</si>
  <si>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</si>
  <si>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</si>
  <si>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</si>
  <si>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</si>
  <si>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</si>
  <si>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</si>
  <si>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</si>
  <si>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</si>
  <si>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</si>
  <si>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</si>
  <si>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</si>
  <si>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</si>
  <si>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</si>
  <si>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</si>
  <si>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</si>
  <si>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</si>
  <si>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</si>
  <si>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</si>
  <si>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</si>
  <si>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</si>
  <si>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</si>
  <si>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</si>
  <si>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</si>
  <si>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</si>
  <si>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</si>
  <si>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</si>
  <si>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</si>
  <si>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</si>
  <si>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</si>
  <si>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</si>
  <si>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</si>
  <si>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</si>
  <si>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</si>
  <si>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</si>
  <si>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</si>
  <si>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</si>
  <si>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</si>
  <si>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</si>
  <si>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</si>
  <si>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</si>
  <si>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</si>
  <si>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</si>
  <si>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</si>
  <si>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</si>
  <si>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</si>
  <si>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</si>
  <si>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</si>
  <si>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</si>
  <si>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</si>
  <si>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</si>
  <si>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</si>
  <si>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</si>
  <si>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</si>
  <si>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</si>
  <si>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</si>
  <si>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</si>
  <si>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</si>
  <si>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</si>
  <si>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</si>
  <si>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</si>
  <si>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</si>
  <si>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</si>
  <si>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</si>
  <si>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</si>
  <si>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</si>
  <si>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</si>
  <si>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</si>
  <si>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</si>
  <si>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</si>
  <si>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</si>
  <si>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</si>
  <si>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</si>
  <si>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</si>
  <si>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</si>
  <si>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</si>
  <si>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</si>
  <si>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</si>
  <si>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</si>
  <si>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</si>
  <si>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</si>
  <si>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</si>
  <si>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</si>
  <si>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</si>
  <si>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</si>
  <si>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</si>
  <si>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</si>
  <si>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</si>
  <si>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</si>
  <si>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</si>
  <si>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</si>
  <si>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</si>
  <si>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</si>
  <si>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</si>
  <si>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</si>
  <si>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</si>
  <si>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</si>
  <si>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</si>
  <si>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</si>
  <si>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</si>
  <si>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</si>
  <si>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</si>
  <si>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</si>
  <si>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</si>
  <si>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</si>
  <si>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</si>
  <si>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</si>
  <si>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</si>
  <si>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</si>
  <si>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</si>
  <si>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</si>
  <si>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</si>
  <si>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</si>
  <si>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</si>
  <si>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</si>
  <si>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</si>
  <si>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</si>
  <si>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</si>
  <si>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</si>
  <si>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</si>
  <si>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</si>
  <si>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</si>
  <si>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</si>
  <si>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</si>
  <si>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</si>
  <si>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</si>
  <si>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</si>
  <si>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</si>
  <si>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</si>
  <si>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</si>
  <si>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</si>
  <si>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</si>
  <si>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</si>
  <si>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</si>
  <si>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</si>
  <si>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</si>
  <si>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</si>
  <si>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</si>
  <si>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</si>
  <si>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</si>
  <si>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</si>
  <si>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</si>
  <si>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</si>
  <si>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</si>
  <si>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</si>
  <si>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</si>
  <si>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</si>
  <si>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</si>
  <si>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</si>
  <si>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</si>
  <si>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</si>
  <si>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</si>
  <si>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</si>
  <si>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</si>
  <si>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</si>
  <si>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</si>
  <si>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</si>
  <si>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</si>
  <si>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</si>
  <si>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</si>
  <si>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</si>
  <si>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</si>
  <si>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</si>
  <si>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</si>
  <si>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</si>
  <si>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</si>
  <si>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</si>
  <si>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</si>
  <si>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</si>
  <si>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</si>
  <si>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</si>
  <si>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</si>
  <si>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</si>
  <si>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</si>
  <si>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</si>
  <si>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</si>
  <si>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</si>
  <si>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</si>
  <si>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</si>
  <si>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</si>
  <si>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</si>
  <si>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</si>
  <si>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</si>
  <si>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</si>
  <si>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</si>
  <si>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</si>
  <si>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</si>
  <si>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</si>
  <si>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</si>
  <si>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</si>
  <si>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</si>
  <si>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</si>
  <si>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</si>
  <si>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</si>
  <si>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</si>
  <si>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</si>
  <si>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</si>
  <si>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</si>
  <si>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</si>
  <si>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</si>
  <si>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</si>
  <si>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</si>
  <si>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</si>
  <si>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</si>
  <si>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</si>
  <si>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</si>
  <si>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</si>
  <si>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</si>
  <si>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</si>
  <si>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</si>
  <si>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</si>
  <si>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</si>
  <si>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</si>
  <si>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</si>
  <si>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</si>
  <si>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</si>
  <si>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</si>
  <si>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</si>
  <si>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</si>
  <si>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</si>
  <si>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</si>
  <si>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</si>
  <si>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</si>
  <si>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</si>
  <si>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</si>
  <si>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</si>
  <si>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</si>
  <si>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</si>
  <si>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</si>
  <si>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</si>
  <si>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</si>
  <si>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</si>
  <si>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</si>
  <si>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</si>
  <si>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</si>
  <si>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</si>
  <si>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</si>
  <si>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</si>
  <si>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</si>
  <si>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</si>
  <si>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</si>
  <si>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</si>
  <si>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</si>
  <si>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</si>
  <si>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</si>
  <si>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</si>
  <si>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</si>
  <si>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</si>
  <si>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</si>
  <si>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</si>
  <si>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</si>
  <si>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</si>
  <si>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</si>
  <si>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</si>
  <si>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</si>
  <si>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</si>
  <si>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</si>
  <si>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</si>
  <si>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</si>
  <si>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</si>
  <si>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</si>
  <si>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</si>
  <si>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</si>
  <si>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</si>
  <si>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</si>
  <si>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</si>
  <si>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</si>
  <si>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</si>
  <si>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</si>
  <si>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</si>
  <si>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</si>
  <si>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</si>
  <si>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</si>
  <si>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</si>
  <si>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</si>
  <si>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</si>
  <si>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</si>
  <si>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</si>
  <si>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</si>
  <si>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</si>
  <si>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</si>
  <si>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</si>
  <si>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</si>
  <si>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</si>
  <si>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</si>
  <si>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</si>
  <si>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</si>
  <si>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</si>
  <si>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</si>
  <si>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</si>
  <si>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</si>
  <si>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</si>
  <si>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</si>
  <si>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</si>
  <si>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</si>
  <si>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</si>
  <si>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</si>
  <si>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</si>
  <si>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</si>
  <si>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</si>
  <si>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</si>
  <si>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</si>
  <si>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</si>
  <si>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</si>
  <si>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</si>
  <si>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</si>
  <si>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</si>
  <si>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</si>
  <si>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</si>
  <si>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</si>
  <si>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</si>
  <si>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</si>
  <si>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</si>
  <si>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</si>
  <si>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</si>
  <si>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</si>
  <si>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</si>
  <si>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</si>
  <si>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</si>
  <si>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</si>
  <si>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</si>
  <si>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</si>
  <si>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</si>
  <si>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</si>
  <si>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</si>
  <si>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</si>
  <si>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</si>
  <si>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</si>
  <si>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</si>
  <si>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</si>
  <si>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</si>
  <si>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</si>
  <si>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</si>
  <si>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</si>
  <si>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</si>
  <si>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</si>
  <si>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</si>
  <si>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</si>
  <si>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</si>
  <si>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</si>
  <si>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</si>
  <si>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</si>
  <si>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</si>
  <si>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</si>
  <si>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</si>
  <si>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</si>
  <si>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</si>
  <si>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</si>
  <si>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</si>
  <si>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</si>
  <si>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</si>
  <si>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</si>
  <si>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</si>
  <si>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</si>
  <si>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</si>
  <si>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</si>
  <si>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</si>
  <si>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</si>
  <si>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</si>
  <si>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</si>
  <si>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</si>
  <si>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</si>
  <si>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</si>
  <si>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</si>
  <si>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</si>
  <si>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</si>
  <si>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</si>
  <si>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</si>
  <si>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</si>
  <si>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</si>
  <si>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</si>
  <si>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</si>
  <si>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</si>
  <si>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</si>
  <si>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</si>
  <si>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</si>
  <si>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</si>
  <si>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</si>
  <si>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</si>
  <si>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</si>
  <si>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</si>
  <si>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</si>
  <si>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</si>
  <si>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</si>
  <si>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</si>
  <si>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</si>
  <si>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</si>
  <si>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</si>
  <si>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</si>
  <si>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</si>
  <si>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</si>
  <si>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</si>
  <si>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</si>
  <si>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</si>
  <si>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</si>
  <si>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</si>
  <si>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</si>
  <si>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</si>
  <si>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</si>
  <si>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</si>
  <si>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</si>
  <si>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</si>
  <si>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</si>
  <si>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</si>
  <si>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</si>
  <si>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</si>
  <si>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</si>
  <si>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</si>
  <si>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</si>
  <si>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</si>
  <si>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</si>
  <si>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</si>
  <si>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</si>
  <si>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</si>
  <si>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</si>
  <si>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</si>
  <si>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</si>
  <si>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</si>
  <si>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</si>
  <si>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</si>
  <si>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</si>
  <si>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</si>
  <si>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</si>
  <si>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</si>
  <si>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</si>
  <si>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</si>
  <si>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</si>
  <si>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</si>
  <si>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</si>
  <si>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</si>
  <si>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</si>
  <si>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</si>
  <si>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</si>
  <si>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</si>
  <si>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</si>
  <si>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</si>
  <si>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</si>
  <si>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</si>
  <si>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</si>
  <si>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</si>
  <si>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</si>
  <si>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</si>
  <si>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</si>
  <si>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</si>
  <si>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</si>
  <si>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</si>
  <si>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</si>
  <si>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</si>
  <si>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</si>
  <si>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</si>
  <si>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</si>
  <si>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</si>
  <si>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</si>
  <si>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</si>
  <si>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</si>
  <si>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</si>
  <si>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</si>
  <si>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</si>
  <si>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</si>
  <si>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</si>
  <si>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</si>
  <si>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</si>
  <si>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</si>
  <si>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</si>
  <si>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</si>
  <si>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</si>
  <si>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</si>
  <si>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</si>
  <si>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</si>
  <si>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</si>
  <si>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</si>
  <si>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</si>
  <si>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</si>
  <si>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</si>
  <si>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</si>
  <si>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</si>
  <si>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</si>
  <si>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</si>
  <si>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</si>
  <si>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</si>
  <si>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</si>
  <si>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</si>
  <si>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</si>
  <si>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</si>
  <si>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</si>
  <si>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</si>
  <si>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</si>
  <si>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</si>
  <si>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</si>
  <si>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</si>
  <si>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</si>
  <si>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</si>
  <si>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</si>
  <si>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</si>
  <si>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</si>
  <si>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</si>
  <si>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</si>
  <si>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</si>
  <si>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</si>
  <si>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</si>
  <si>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</si>
  <si>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</si>
  <si>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</si>
  <si>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</si>
  <si>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</si>
  <si>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</si>
  <si>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</si>
  <si>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</si>
  <si>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</si>
  <si>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</si>
  <si>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</si>
  <si>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</si>
  <si>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</si>
  <si>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</si>
  <si>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</si>
  <si>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</si>
  <si>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</si>
  <si>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</si>
  <si>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</si>
  <si>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</si>
  <si>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</si>
  <si>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</si>
  <si>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</si>
  <si>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</si>
  <si>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</si>
  <si>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</si>
  <si>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</si>
  <si>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</si>
  <si>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</si>
  <si>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</si>
  <si>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</si>
  <si>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</si>
  <si>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</si>
  <si>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</si>
  <si>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</si>
  <si>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</si>
  <si>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</si>
  <si>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</si>
  <si>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</si>
  <si>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</si>
  <si>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</si>
  <si>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</si>
  <si>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</si>
  <si>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</si>
  <si>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</si>
  <si>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</si>
  <si>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</si>
  <si>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</si>
  <si>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</si>
  <si>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</si>
  <si>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</si>
  <si>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</si>
  <si>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</si>
  <si>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</si>
  <si>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</si>
  <si>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</si>
  <si>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</si>
  <si>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</si>
  <si>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</si>
  <si>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</si>
  <si>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</si>
  <si>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</si>
  <si>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</si>
  <si>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</si>
  <si>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</si>
  <si>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</si>
  <si>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</si>
  <si>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</si>
  <si>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</si>
  <si>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</si>
  <si>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</si>
  <si>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</si>
  <si>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</si>
  <si>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</si>
  <si>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</si>
  <si>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</si>
  <si>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</si>
  <si>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</si>
  <si>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</si>
  <si>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</si>
  <si>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</si>
  <si>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</si>
  <si>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</si>
  <si>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</si>
  <si>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</si>
  <si>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</si>
  <si>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</si>
  <si>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</si>
  <si>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</si>
  <si>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</si>
  <si>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</si>
  <si>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</si>
  <si>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</si>
  <si>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</si>
  <si>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</si>
  <si>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</si>
  <si>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</si>
  <si>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</si>
  <si>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</si>
  <si>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</si>
  <si>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</si>
  <si>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</si>
  <si>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</si>
  <si>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</si>
  <si>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</si>
  <si>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</si>
  <si>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</si>
  <si>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</si>
  <si>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</si>
  <si>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</si>
  <si>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</si>
  <si>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</si>
  <si>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</si>
  <si>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</si>
  <si>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</si>
  <si>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</si>
  <si>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</si>
  <si>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</si>
  <si>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</si>
  <si>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</si>
  <si>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</si>
  <si>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</si>
  <si>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</si>
  <si>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</si>
  <si>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</si>
  <si>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</si>
  <si>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</si>
  <si>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</si>
  <si>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</si>
  <si>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</si>
  <si>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</si>
  <si>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</si>
  <si>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</si>
  <si>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</si>
  <si>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</si>
  <si>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</si>
  <si>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</si>
  <si>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</si>
  <si>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</si>
  <si>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</si>
  <si>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</si>
  <si>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</si>
  <si>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</si>
  <si>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</si>
  <si>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</si>
  <si>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</si>
  <si>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</si>
  <si>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</si>
  <si>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</si>
  <si>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</si>
  <si>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</si>
  <si>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</si>
  <si>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</si>
  <si>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</si>
  <si>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</si>
  <si>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</si>
  <si>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</si>
  <si>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</si>
  <si>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</si>
  <si>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</si>
  <si>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</si>
  <si>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</si>
  <si>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</si>
  <si>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</si>
  <si>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</si>
  <si>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</si>
  <si>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</si>
  <si>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</si>
  <si>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</si>
  <si>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</si>
  <si>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</si>
  <si>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</si>
  <si>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</si>
  <si>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</si>
  <si>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</si>
  <si>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</si>
  <si>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</si>
  <si>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</si>
  <si>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</si>
  <si>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</si>
  <si>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</si>
  <si>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</si>
  <si>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</si>
  <si>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</si>
  <si>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</si>
  <si>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</si>
  <si>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</si>
  <si>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</si>
  <si>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</si>
  <si>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</si>
  <si>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</si>
  <si>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</si>
  <si>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</si>
  <si>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</si>
  <si>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</si>
  <si>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</si>
  <si>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</si>
  <si>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</si>
  <si>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</si>
  <si>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</si>
  <si>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</si>
  <si>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</si>
  <si>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</si>
  <si>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</si>
  <si>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</si>
  <si>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</si>
  <si>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</si>
  <si>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</si>
  <si>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</si>
  <si>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</si>
  <si>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</si>
  <si>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</si>
  <si>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</si>
  <si>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</si>
  <si>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</si>
  <si>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</si>
  <si>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</si>
  <si>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</si>
  <si>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</si>
  <si>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</si>
  <si>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</si>
  <si>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</si>
  <si>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</si>
  <si>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</si>
  <si>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</si>
  <si>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</si>
  <si>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</si>
  <si>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</si>
  <si>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</si>
  <si>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</si>
  <si>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</si>
  <si>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</si>
  <si>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</si>
  <si>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</si>
  <si>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</si>
  <si>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</si>
  <si>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</si>
  <si>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</si>
  <si>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</si>
  <si>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</si>
  <si>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</si>
  <si>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</si>
  <si>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</si>
  <si>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</si>
  <si>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</si>
  <si>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</si>
  <si>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</si>
  <si>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</si>
  <si>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</si>
  <si>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</si>
  <si>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</si>
  <si>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</si>
  <si>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</si>
  <si>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</si>
  <si>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</si>
  <si>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</si>
  <si>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</si>
  <si>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</si>
  <si>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</si>
  <si>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</si>
  <si>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</si>
  <si>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</si>
  <si>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</si>
  <si>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</si>
  <si>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</si>
  <si>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</si>
  <si>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</si>
  <si>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</si>
  <si>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</si>
  <si>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</si>
  <si>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</si>
  <si>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</si>
  <si>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</si>
  <si>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</si>
  <si>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</si>
  <si>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</si>
  <si>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</si>
  <si>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</si>
  <si>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</si>
  <si>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</si>
  <si>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</si>
  <si>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</si>
  <si>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</si>
  <si>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</si>
  <si>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</si>
  <si>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</si>
  <si>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</si>
  <si>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</si>
  <si>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</si>
  <si>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</si>
  <si>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</si>
  <si>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</si>
  <si>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</si>
  <si>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</si>
  <si>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</si>
  <si>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</si>
  <si>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</si>
  <si>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</si>
  <si>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</si>
  <si>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</si>
  <si>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</si>
  <si>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</si>
  <si>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</si>
  <si>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</si>
  <si>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</si>
  <si>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</si>
  <si>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</si>
  <si>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</si>
  <si>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</si>
  <si>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</si>
  <si>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</si>
  <si>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</si>
  <si>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</si>
  <si>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</si>
  <si>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</si>
  <si>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</si>
  <si>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</si>
  <si>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</si>
  <si>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</si>
  <si>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</si>
  <si>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</si>
  <si>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</si>
  <si>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</si>
  <si>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</si>
  <si>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</si>
  <si>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</si>
  <si>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</si>
  <si>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</si>
  <si>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</si>
  <si>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</si>
  <si>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</si>
  <si>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</si>
  <si>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</si>
  <si>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</si>
  <si>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</si>
  <si>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</si>
  <si>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</si>
  <si>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</si>
  <si>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</si>
  <si>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</si>
  <si>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</si>
  <si>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</si>
  <si>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</si>
  <si>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</si>
  <si>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</si>
  <si>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</si>
  <si>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</si>
  <si>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</si>
  <si>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</si>
  <si>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</si>
  <si>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</si>
  <si>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</si>
  <si>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</si>
  <si>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</si>
  <si>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</si>
  <si>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</si>
  <si>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</si>
  <si>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</si>
  <si>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</si>
  <si>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</si>
  <si>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</si>
  <si>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</si>
  <si>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</si>
  <si>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</si>
  <si>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</si>
  <si>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</si>
  <si>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</si>
  <si>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</si>
  <si>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</si>
  <si>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</si>
  <si>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</si>
  <si>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</si>
  <si>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</si>
  <si>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</si>
  <si>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</si>
  <si>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</si>
  <si>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</si>
  <si>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</si>
  <si>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</si>
  <si>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</si>
  <si>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</si>
  <si>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</si>
  <si>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</si>
  <si>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</si>
  <si>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</si>
  <si>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</si>
  <si>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</si>
  <si>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</si>
  <si>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</si>
  <si>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</si>
  <si>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</si>
  <si>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</si>
  <si>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</si>
  <si>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</si>
  <si>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</si>
  <si>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</si>
  <si>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</si>
  <si>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</si>
  <si>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</si>
  <si>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</si>
  <si>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</si>
  <si>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</si>
  <si>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</si>
  <si>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</si>
  <si>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</si>
  <si>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</si>
  <si>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</si>
  <si>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</si>
  <si>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</si>
  <si>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</si>
  <si>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</si>
  <si>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</si>
  <si>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</si>
  <si>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</si>
  <si>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</si>
  <si>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</si>
  <si>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</si>
  <si>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</si>
  <si>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</si>
  <si>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</si>
  <si>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</si>
  <si>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</si>
  <si>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</si>
  <si>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</si>
  <si>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</si>
  <si>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</si>
  <si>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</si>
  <si>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</si>
  <si>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</si>
  <si>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</si>
  <si>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</si>
  <si>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</si>
  <si>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</si>
  <si>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</si>
  <si>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</si>
  <si>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</si>
  <si>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</si>
  <si>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</si>
  <si>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</si>
  <si>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</si>
  <si>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</si>
  <si>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</si>
  <si>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</si>
  <si>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</si>
  <si>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</si>
  <si>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</si>
  <si>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</si>
  <si>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</si>
  <si>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</si>
  <si>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</si>
  <si>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</si>
  <si>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</si>
  <si>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</si>
  <si>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</si>
  <si>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</si>
  <si>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</si>
  <si>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</si>
  <si>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</si>
  <si>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</si>
  <si>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</si>
  <si>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</si>
  <si>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</si>
  <si>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</si>
  <si>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</si>
  <si>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</si>
  <si>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</si>
  <si>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</si>
  <si>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</si>
  <si>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</si>
  <si>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</si>
  <si>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</si>
  <si>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</si>
  <si>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</si>
  <si>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</si>
  <si>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</si>
  <si>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</si>
  <si>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</si>
  <si>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</si>
  <si>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</si>
  <si>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</si>
  <si>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</si>
  <si>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</si>
  <si>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</si>
  <si>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</si>
  <si>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</si>
  <si>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</si>
  <si>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</si>
  <si>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</si>
  <si>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</si>
  <si>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</si>
  <si>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</si>
  <si>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</si>
  <si>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</si>
  <si>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</si>
  <si>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</si>
  <si>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</si>
  <si>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</si>
  <si>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</si>
  <si>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</si>
  <si>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</si>
  <si>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</si>
  <si>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</si>
  <si>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</si>
  <si>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</si>
  <si>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</si>
  <si>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</si>
  <si>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</si>
  <si>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</si>
  <si>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</si>
  <si>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</si>
  <si>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</si>
  <si>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</si>
  <si>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</si>
  <si>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</si>
  <si>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</si>
  <si>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</si>
  <si>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</si>
  <si>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</si>
  <si>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</si>
  <si>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</si>
  <si>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</si>
  <si>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</si>
  <si>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</si>
  <si>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</si>
  <si>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</si>
  <si>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</si>
  <si>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</si>
  <si>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</si>
  <si>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</si>
  <si>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</si>
  <si>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</si>
  <si>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</si>
  <si>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</si>
  <si>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</si>
  <si>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</si>
  <si>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</si>
  <si>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</si>
  <si>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</si>
  <si>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</si>
  <si>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</si>
  <si>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</si>
  <si>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</si>
  <si>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</si>
  <si>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</si>
  <si>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</si>
  <si>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</si>
  <si>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</si>
  <si>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</si>
  <si>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</si>
  <si>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</si>
  <si>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</si>
  <si>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</si>
  <si>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</si>
  <si>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</si>
  <si>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</si>
  <si>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</si>
  <si>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</si>
  <si>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</si>
  <si>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</si>
  <si>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</si>
  <si>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</si>
  <si>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</si>
  <si>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</si>
  <si>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</si>
  <si>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</si>
  <si>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</si>
  <si>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</si>
  <si>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</si>
  <si>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</si>
  <si>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</si>
  <si>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</si>
  <si>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</si>
  <si>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</si>
  <si>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</si>
  <si>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</si>
  <si>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</si>
  <si>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</si>
  <si>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</si>
  <si>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</si>
  <si>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</si>
  <si>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</si>
  <si>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</si>
  <si>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</si>
  <si>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</si>
  <si>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</si>
  <si>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</si>
  <si>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</si>
  <si>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</si>
  <si>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</si>
  <si>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</si>
  <si>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</si>
  <si>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</si>
  <si>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</si>
  <si>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</si>
  <si>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</si>
  <si>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</si>
  <si>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</si>
  <si>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</si>
  <si>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</si>
  <si>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</si>
  <si>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</si>
  <si>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</si>
  <si>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</si>
  <si>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</si>
  <si>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</si>
  <si>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</si>
  <si>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</si>
  <si>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</si>
  <si>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</si>
  <si>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</si>
  <si>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</si>
  <si>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</si>
  <si>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</si>
  <si>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</si>
  <si>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</si>
  <si>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</si>
  <si>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</si>
  <si>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</si>
  <si>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</si>
  <si>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</si>
  <si>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</si>
  <si>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</si>
  <si>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</si>
  <si>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</si>
  <si>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</si>
  <si>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</si>
  <si>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</si>
  <si>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</si>
  <si>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</si>
  <si>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</si>
  <si>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</si>
  <si>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</si>
  <si>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</si>
  <si>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</si>
  <si>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</si>
  <si>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</si>
  <si>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</si>
  <si>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</si>
  <si>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</si>
  <si>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</si>
  <si>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</si>
  <si>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</si>
  <si>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</si>
  <si>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</si>
  <si>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</si>
  <si>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</si>
  <si>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</si>
  <si>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</si>
  <si>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</si>
  <si>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</si>
  <si>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</si>
  <si>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</si>
  <si>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</si>
  <si>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</si>
  <si>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</si>
  <si>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</si>
  <si>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</si>
  <si>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</si>
  <si>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</si>
  <si>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</si>
  <si>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</si>
  <si>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</si>
  <si>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</si>
  <si>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</si>
  <si>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</si>
  <si>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</si>
  <si>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</si>
  <si>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</si>
  <si>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</si>
  <si>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</si>
  <si>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</si>
  <si>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</si>
  <si>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</si>
  <si>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</si>
  <si>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</si>
  <si>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</si>
  <si>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</si>
  <si>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</si>
  <si>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</si>
  <si>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</si>
  <si>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</si>
  <si>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</si>
  <si>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</si>
  <si>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</si>
  <si>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</si>
  <si>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</si>
  <si>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</si>
  <si>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</si>
  <si>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</si>
  <si>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</si>
  <si>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</si>
  <si>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</si>
  <si>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</si>
  <si>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</si>
  <si>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</si>
  <si>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</si>
  <si>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</si>
  <si>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</si>
  <si>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</si>
  <si>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</si>
  <si>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</si>
  <si>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</si>
  <si>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</si>
  <si>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</si>
  <si>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</si>
  <si>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</si>
  <si>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</si>
  <si>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</si>
  <si>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</si>
  <si>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</si>
  <si>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</si>
  <si>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</si>
  <si>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</si>
  <si>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</si>
  <si>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</si>
  <si>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</si>
  <si>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</si>
  <si>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</si>
  <si>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</si>
  <si>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</si>
  <si>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</si>
  <si>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</si>
  <si>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</si>
  <si>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</si>
  <si>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</si>
  <si>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</si>
  <si>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</si>
  <si>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</si>
  <si>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</si>
  <si>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</si>
  <si>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</si>
  <si>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</si>
  <si>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</si>
  <si>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</si>
  <si>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</si>
  <si>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</si>
  <si>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</si>
  <si>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</si>
  <si>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</si>
  <si>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</si>
  <si>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</si>
  <si>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</si>
  <si>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</si>
  <si>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</si>
  <si>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</si>
  <si>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</si>
  <si>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</si>
  <si>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</si>
  <si>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</si>
  <si>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</si>
  <si>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</si>
  <si>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</si>
  <si>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</si>
  <si>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</si>
  <si>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</si>
  <si>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</si>
  <si>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</si>
  <si>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</si>
  <si>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</si>
  <si>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</si>
  <si>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</si>
  <si>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</si>
  <si>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</si>
  <si>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</si>
  <si>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</si>
  <si>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</si>
  <si>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</si>
  <si>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</si>
  <si>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</si>
  <si>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</si>
  <si>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</si>
  <si>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</si>
  <si>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</si>
  <si>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</si>
  <si>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</si>
  <si>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</si>
  <si>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</si>
  <si>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</si>
  <si>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</si>
  <si>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</si>
  <si>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</si>
  <si>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</si>
  <si>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</si>
  <si>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</si>
  <si>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</si>
  <si>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</si>
  <si>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</si>
  <si>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</si>
  <si>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</si>
  <si>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</si>
  <si>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</si>
  <si>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</si>
  <si>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</si>
  <si>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</si>
  <si>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</si>
  <si>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</si>
  <si>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</si>
  <si>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</si>
  <si>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</si>
  <si>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</si>
  <si>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</si>
  <si>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</si>
  <si>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</si>
  <si>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</si>
  <si>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</si>
  <si>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</si>
  <si>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</si>
  <si>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</si>
  <si>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</si>
  <si>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</si>
  <si>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</si>
  <si>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</si>
  <si>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</si>
  <si>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</si>
  <si>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</si>
  <si>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</si>
  <si>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</si>
  <si>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</si>
  <si>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</si>
  <si>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</si>
  <si>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</si>
  <si>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</si>
  <si>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</si>
  <si>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</si>
  <si>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</si>
  <si>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</si>
  <si>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</si>
  <si>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</si>
  <si>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</si>
  <si>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</si>
  <si>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</si>
  <si>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</si>
  <si>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</si>
  <si>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</si>
  <si>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</si>
  <si>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</si>
  <si>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</si>
  <si>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</si>
  <si>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</si>
  <si>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</si>
  <si>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</si>
  <si>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</si>
  <si>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</si>
  <si>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</si>
  <si>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</si>
  <si>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</si>
  <si>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</si>
  <si>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</si>
  <si>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</si>
  <si>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</si>
  <si>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</si>
  <si>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</si>
  <si>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</si>
  <si>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</si>
  <si>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</si>
  <si>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</si>
  <si>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</si>
  <si>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</si>
  <si>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</si>
  <si>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</si>
  <si>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</si>
  <si>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</si>
  <si>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</si>
  <si>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</si>
  <si>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</si>
  <si>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</si>
  <si>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</si>
  <si>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</si>
  <si>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</si>
  <si>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</si>
  <si>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</si>
  <si>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</si>
  <si>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</si>
  <si>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</si>
  <si>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</si>
  <si>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</si>
  <si>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</si>
  <si>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</si>
  <si>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</si>
  <si>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</si>
  <si>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</si>
  <si>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</si>
  <si>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</si>
  <si>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</si>
  <si>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</si>
  <si>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</si>
  <si>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</si>
  <si>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</si>
  <si>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</si>
  <si>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</si>
  <si>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</si>
  <si>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</si>
  <si>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</si>
  <si>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</si>
  <si>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</si>
  <si>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</si>
  <si>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</si>
  <si>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</si>
  <si>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</si>
  <si>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</si>
  <si>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</si>
  <si>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</si>
  <si>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</si>
  <si>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</si>
  <si>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</si>
  <si>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</si>
  <si>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</si>
  <si>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</si>
  <si>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</si>
  <si>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</si>
  <si>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</si>
  <si>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</si>
  <si>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</si>
  <si>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</si>
  <si>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</si>
  <si>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</si>
  <si>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</si>
  <si>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</si>
  <si>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</si>
  <si>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</si>
  <si>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</si>
  <si>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</si>
  <si>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</si>
  <si>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</si>
  <si>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</si>
  <si>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</si>
  <si>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</si>
  <si>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</si>
  <si>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</si>
  <si>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</si>
  <si>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</si>
  <si>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</si>
  <si>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</si>
  <si>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</si>
  <si>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</si>
  <si>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</si>
  <si>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</si>
  <si>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</si>
  <si>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</si>
  <si>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</si>
  <si>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</si>
  <si>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</si>
  <si>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</si>
  <si>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</si>
  <si>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</si>
  <si>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</si>
  <si>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</si>
  <si>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</si>
  <si>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</si>
  <si>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</si>
  <si>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</si>
  <si>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</si>
  <si>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</si>
  <si>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</si>
  <si>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</si>
  <si>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</si>
  <si>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</si>
  <si>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</si>
  <si>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</si>
  <si>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</si>
  <si>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</si>
  <si>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</si>
  <si>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</si>
  <si>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</si>
  <si>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</si>
  <si>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</si>
  <si>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</si>
  <si>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</si>
  <si>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</si>
  <si>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</si>
  <si>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</si>
  <si>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</si>
  <si>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</si>
  <si>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</si>
  <si>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</si>
  <si>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</si>
  <si>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</si>
  <si>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</si>
  <si>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</si>
  <si>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</si>
  <si>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</si>
  <si>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</si>
  <si>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</si>
  <si>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</si>
  <si>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</si>
  <si>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</si>
  <si>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</si>
  <si>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</si>
  <si>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</si>
  <si>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</si>
  <si>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</si>
  <si>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</si>
  <si>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</si>
  <si>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</si>
  <si>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</si>
  <si>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</si>
  <si>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</si>
  <si>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</si>
  <si>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</si>
  <si>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</si>
  <si>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</si>
  <si>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</si>
  <si>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</si>
  <si>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</si>
  <si>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</si>
  <si>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</si>
  <si>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</si>
  <si>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</si>
  <si>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</si>
  <si>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</si>
  <si>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</si>
  <si>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</si>
  <si>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</si>
  <si>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</si>
  <si>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</si>
  <si>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</si>
  <si>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</si>
  <si>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</si>
  <si>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</si>
  <si>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</si>
  <si>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</si>
  <si>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</si>
  <si>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</si>
  <si>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</si>
  <si>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</si>
  <si>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</si>
  <si>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</si>
  <si>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</si>
  <si>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</si>
  <si>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</si>
  <si>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</si>
  <si>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</si>
  <si>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</si>
  <si>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</si>
  <si>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</si>
  <si>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</si>
  <si>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</si>
  <si>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</si>
  <si>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</si>
  <si>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</si>
  <si>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</si>
  <si>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</si>
  <si>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</si>
  <si>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</si>
  <si>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</si>
  <si>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</si>
  <si>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</si>
  <si>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</si>
  <si>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</si>
  <si>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</si>
  <si>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</si>
  <si>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</si>
  <si>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</si>
  <si>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</si>
  <si>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</si>
  <si>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</si>
  <si>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</si>
  <si>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</si>
  <si>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</si>
  <si>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</si>
  <si>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</si>
  <si>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</si>
  <si>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</si>
  <si>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</si>
  <si>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</si>
  <si>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</si>
  <si>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</si>
  <si>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</si>
  <si>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</si>
  <si>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</si>
  <si>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</si>
  <si>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</si>
  <si>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</si>
  <si>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</si>
  <si>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</si>
  <si>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</si>
  <si>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</si>
  <si>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</si>
  <si>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</si>
  <si>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</si>
  <si>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</si>
  <si>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</si>
  <si>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</si>
  <si>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</si>
  <si>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</si>
  <si>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</si>
  <si>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</si>
  <si>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</si>
  <si>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</si>
  <si>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</si>
  <si>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</si>
  <si>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</si>
  <si>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</si>
  <si>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</si>
  <si>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</si>
  <si>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</si>
  <si>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</si>
  <si>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</si>
  <si>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</si>
  <si>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</si>
  <si>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</si>
  <si>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</si>
  <si>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</si>
  <si>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</si>
  <si>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</si>
  <si>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</si>
  <si>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</si>
  <si>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</si>
  <si>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</si>
  <si>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</si>
  <si>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</si>
  <si>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</si>
  <si>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</si>
  <si>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</si>
  <si>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</si>
  <si>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</si>
  <si>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</si>
  <si>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</si>
  <si>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</si>
  <si>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</si>
  <si>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</si>
  <si>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</si>
  <si>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</si>
  <si>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</si>
  <si>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</si>
  <si>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</si>
  <si>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</si>
  <si>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</si>
  <si>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</si>
  <si>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</si>
  <si>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</si>
  <si>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</si>
  <si>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</si>
  <si>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</si>
  <si>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</si>
  <si>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</si>
  <si>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</si>
  <si>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</si>
  <si>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</si>
  <si>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</si>
  <si>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</si>
  <si>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</si>
  <si>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</si>
  <si>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</si>
  <si>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</si>
  <si>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</si>
  <si>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</si>
  <si>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</si>
  <si>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</si>
  <si>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</si>
  <si>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</si>
  <si>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</si>
  <si>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</si>
  <si>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</si>
  <si>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</si>
  <si>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</si>
  <si>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</si>
  <si>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</si>
  <si>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</si>
  <si>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</si>
  <si>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</si>
  <si>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</si>
  <si>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</si>
  <si>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</si>
  <si>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</si>
  <si>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</si>
  <si>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</si>
  <si>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</si>
  <si>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</si>
  <si>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</si>
  <si>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</si>
  <si>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</si>
  <si>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</si>
  <si>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</si>
  <si>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</si>
  <si>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</si>
  <si>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</si>
  <si>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</si>
  <si>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</si>
  <si>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</si>
  <si>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</si>
  <si>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</si>
  <si>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</si>
  <si>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</si>
  <si>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</si>
  <si>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</si>
  <si>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</si>
  <si>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</si>
  <si>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</si>
  <si>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</si>
  <si>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</si>
  <si>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</si>
  <si>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</si>
  <si>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</si>
  <si>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</si>
  <si>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</si>
  <si>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</si>
  <si>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</si>
  <si>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</si>
  <si>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</si>
  <si>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</si>
  <si>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</si>
  <si>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</si>
  <si>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</si>
  <si>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</si>
  <si>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</si>
  <si>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</si>
  <si>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</si>
  <si>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</si>
  <si>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</si>
  <si>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</si>
  <si>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</si>
  <si>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</si>
  <si>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</si>
  <si>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</si>
  <si>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</si>
  <si>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</si>
  <si>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</si>
  <si>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</si>
  <si>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</si>
  <si>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</si>
  <si>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</si>
  <si>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</si>
  <si>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</si>
  <si>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</si>
  <si>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</si>
  <si>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</si>
  <si>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</si>
  <si>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</si>
  <si>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</si>
  <si>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</si>
  <si>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</si>
  <si>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</si>
  <si>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</si>
  <si>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</si>
  <si>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</si>
  <si>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</si>
  <si>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</si>
  <si>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</si>
  <si>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</si>
  <si>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</si>
  <si>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</si>
  <si>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</si>
  <si>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</si>
  <si>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</si>
  <si>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</si>
  <si>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</si>
  <si>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</si>
  <si>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</si>
  <si>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</si>
  <si>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</si>
  <si>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</si>
  <si>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</si>
  <si>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</si>
  <si>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</si>
  <si>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</si>
  <si>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</si>
  <si>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</si>
  <si>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</si>
  <si>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</si>
  <si>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</si>
  <si>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</si>
  <si>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</si>
  <si>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</si>
  <si>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</si>
  <si>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</si>
  <si>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</si>
  <si>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</si>
  <si>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</si>
  <si>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</si>
  <si>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</si>
  <si>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</si>
  <si>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</si>
  <si>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</si>
  <si>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</si>
  <si>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</si>
  <si>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</si>
  <si>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</si>
  <si>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</si>
  <si>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</si>
  <si>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</si>
  <si>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</si>
  <si>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</si>
  <si>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</si>
  <si>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</si>
  <si>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</si>
  <si>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</si>
  <si>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</si>
  <si>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</si>
  <si>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</si>
  <si>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</si>
  <si>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</si>
  <si>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</si>
  <si>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</si>
  <si>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</si>
  <si>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</si>
  <si>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</si>
  <si>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</si>
  <si>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</si>
  <si>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</si>
  <si>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</si>
  <si>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</si>
  <si>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</si>
  <si>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</si>
  <si>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</si>
  <si>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</si>
  <si>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</si>
  <si>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</si>
  <si>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</si>
  <si>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</si>
  <si>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</si>
  <si>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</si>
  <si>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</si>
  <si>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</si>
  <si>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</si>
  <si>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</si>
  <si>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</si>
  <si>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</si>
  <si>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</si>
  <si>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</si>
  <si>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</si>
  <si>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</si>
  <si>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</si>
  <si>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</si>
  <si>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</si>
  <si>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</si>
  <si>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</si>
  <si>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</si>
  <si>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</si>
  <si>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</si>
  <si>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</si>
  <si>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</si>
  <si>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</si>
  <si>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</si>
  <si>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</si>
  <si>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</si>
  <si>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</si>
  <si>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</si>
  <si>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</si>
  <si>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</si>
  <si>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</si>
  <si>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</si>
  <si>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</si>
  <si>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</si>
  <si>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</si>
  <si>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</si>
  <si>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</si>
  <si>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</si>
  <si>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</si>
  <si>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</si>
  <si>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</si>
  <si>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</si>
  <si>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</si>
  <si>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</si>
  <si>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</si>
  <si>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</si>
  <si>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</si>
  <si>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</si>
  <si>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</si>
  <si>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</si>
  <si>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</si>
  <si>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</si>
  <si>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</si>
  <si>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</si>
  <si>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</si>
  <si>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</si>
  <si>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</si>
  <si>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</si>
  <si>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</si>
  <si>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</si>
  <si>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</si>
  <si>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</si>
  <si>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</si>
  <si>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</si>
  <si>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</si>
  <si>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</si>
  <si>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</si>
  <si>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</si>
  <si>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</si>
  <si>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</si>
  <si>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</si>
  <si>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</si>
  <si>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</si>
  <si>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</si>
  <si>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</si>
  <si>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</si>
  <si>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</si>
  <si>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</si>
  <si>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</si>
  <si>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</si>
  <si>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</si>
  <si>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</si>
  <si>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</si>
  <si>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</si>
  <si>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</si>
  <si>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</si>
  <si>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</si>
  <si>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</si>
  <si>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</si>
  <si>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</si>
  <si>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</si>
  <si>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</si>
  <si>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</si>
  <si>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</si>
  <si>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</si>
  <si>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</si>
  <si>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</si>
  <si>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</si>
  <si>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</si>
  <si>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</si>
  <si>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</si>
  <si>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</si>
  <si>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</si>
  <si>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</si>
  <si>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</si>
  <si>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</si>
  <si>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</si>
  <si>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</si>
  <si>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</si>
  <si>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</si>
  <si>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</si>
  <si>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</si>
  <si>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</si>
  <si>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</si>
  <si>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</si>
  <si>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</si>
  <si>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</si>
  <si>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</si>
  <si>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</si>
  <si>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</si>
  <si>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</si>
  <si>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</si>
  <si>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</si>
  <si>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</si>
  <si>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</si>
  <si>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</si>
  <si>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</si>
  <si>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</si>
  <si>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</si>
  <si>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</si>
  <si>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</si>
  <si>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</si>
  <si>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</si>
  <si>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</si>
  <si>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</si>
  <si>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</si>
  <si>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</si>
  <si>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</si>
  <si>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</si>
  <si>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</si>
  <si>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</si>
  <si>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</si>
  <si>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</si>
  <si>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</si>
  <si>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</si>
  <si>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</si>
  <si>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</si>
  <si>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</si>
  <si>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</si>
  <si>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</si>
  <si>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</si>
  <si>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</si>
  <si>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</si>
  <si>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</si>
  <si>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</si>
  <si>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</si>
  <si>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</si>
  <si>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</si>
  <si>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</si>
  <si>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</si>
  <si>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</si>
  <si>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</si>
  <si>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</si>
  <si>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</si>
  <si>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</si>
  <si>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</si>
  <si>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</si>
  <si>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</si>
  <si>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</si>
  <si>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</si>
  <si>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</si>
  <si>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</si>
  <si>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</si>
  <si>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</si>
  <si>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</si>
  <si>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</si>
  <si>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</si>
  <si>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</si>
  <si>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</si>
  <si>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</si>
  <si>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</si>
  <si>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</si>
  <si>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</si>
  <si>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</si>
  <si>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</si>
  <si>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</si>
  <si>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</si>
  <si>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</si>
  <si>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</si>
  <si>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</si>
  <si>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</si>
  <si>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</si>
  <si>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</si>
  <si>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</si>
  <si>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</si>
  <si>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</si>
  <si>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</si>
  <si>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</si>
  <si>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</si>
  <si>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</si>
  <si>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</si>
  <si>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</si>
  <si>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</si>
  <si>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</si>
  <si>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</si>
  <si>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</si>
  <si>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</si>
  <si>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</si>
  <si>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</si>
  <si>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</si>
  <si>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</si>
  <si>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</si>
  <si>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</si>
  <si>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</si>
  <si>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</si>
  <si>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</si>
  <si>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</si>
  <si>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</si>
  <si>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</si>
  <si>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</si>
  <si>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</si>
  <si>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</si>
  <si>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</si>
  <si>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</si>
  <si>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</si>
  <si>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</si>
  <si>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</si>
  <si>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</si>
  <si>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</si>
  <si>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</si>
  <si>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</si>
  <si>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</si>
  <si>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</si>
  <si>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</si>
  <si>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</si>
  <si>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</si>
  <si>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</si>
  <si>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</si>
  <si>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</si>
  <si>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</si>
  <si>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</si>
  <si>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</si>
  <si>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</si>
  <si>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</si>
  <si>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</si>
  <si>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</si>
  <si>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</si>
  <si>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</si>
  <si>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</si>
  <si>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</si>
  <si>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</si>
  <si>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</si>
  <si>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</si>
  <si>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</si>
  <si>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</si>
  <si>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</si>
  <si>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</si>
  <si>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</si>
  <si>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</si>
  <si>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</si>
  <si>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</si>
  <si>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</si>
  <si>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</si>
  <si>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</si>
  <si>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</si>
  <si>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</si>
  <si>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</si>
  <si>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</si>
  <si>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</si>
  <si>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</si>
  <si>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</si>
  <si>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</si>
  <si>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</si>
  <si>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</si>
  <si>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</si>
  <si>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</si>
  <si>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</si>
  <si>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</si>
  <si>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</si>
  <si>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</si>
  <si>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</si>
  <si>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</si>
  <si>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</si>
  <si>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</si>
  <si>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</si>
  <si>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</si>
  <si>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</si>
  <si>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</si>
  <si>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</si>
  <si>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</si>
  <si>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</si>
  <si>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</si>
  <si>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</si>
  <si>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</si>
  <si>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</si>
  <si>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</si>
  <si>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</si>
  <si>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</si>
  <si>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</si>
  <si>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</si>
  <si>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</si>
  <si>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</si>
  <si>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</si>
  <si>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</si>
  <si>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</si>
  <si>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</si>
  <si>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</si>
  <si>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</si>
  <si>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</si>
  <si>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</si>
  <si>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</si>
  <si>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</si>
  <si>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</si>
  <si>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</si>
  <si>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</si>
  <si>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</si>
  <si>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</si>
  <si>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</si>
  <si>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</si>
  <si>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</si>
  <si>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</si>
  <si>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</si>
  <si>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</si>
  <si>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</si>
  <si>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</si>
  <si>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</si>
  <si>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</si>
  <si>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</si>
  <si>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</si>
  <si>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</si>
  <si>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</si>
  <si>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</si>
  <si>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</si>
  <si>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</si>
  <si>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</si>
  <si>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</si>
  <si>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</si>
  <si>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</si>
  <si>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</si>
  <si>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</si>
  <si>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</si>
  <si>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</si>
  <si>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</si>
  <si>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</si>
  <si>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</si>
  <si>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</si>
  <si>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</si>
  <si>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</si>
  <si>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</si>
  <si>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</si>
  <si>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</si>
  <si>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</si>
  <si>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</si>
  <si>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</si>
  <si>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</si>
  <si>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</si>
  <si>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</si>
  <si>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</si>
  <si>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</si>
  <si>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</si>
  <si>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</si>
  <si>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</si>
  <si>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</si>
  <si>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</si>
  <si>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</si>
  <si>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</si>
  <si>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</si>
  <si>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</si>
  <si>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</si>
  <si>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</si>
  <si>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</si>
  <si>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</si>
  <si>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</si>
  <si>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</si>
  <si>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</si>
  <si>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</si>
  <si>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</si>
  <si>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</si>
  <si>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</si>
  <si>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</si>
  <si>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</si>
  <si>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</si>
  <si>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</si>
  <si>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</si>
  <si>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</si>
  <si>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</si>
  <si>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</si>
  <si>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</si>
  <si>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</si>
  <si>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</si>
  <si>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</si>
  <si>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</si>
  <si>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</si>
  <si>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</si>
  <si>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</si>
  <si>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</si>
  <si>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</si>
  <si>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</si>
  <si>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</si>
  <si>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</si>
  <si>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</si>
  <si>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</si>
  <si>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</si>
  <si>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</si>
  <si>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</si>
  <si>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</si>
  <si>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</si>
  <si>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</si>
  <si>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</si>
  <si>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</si>
  <si>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</si>
  <si>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</si>
  <si>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</si>
  <si>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</si>
  <si>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</si>
  <si>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</si>
  <si>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</si>
  <si>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</si>
  <si>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</si>
  <si>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</si>
  <si>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</si>
  <si>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</si>
  <si>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</si>
  <si>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</si>
  <si>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</si>
  <si>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</si>
  <si>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</si>
  <si>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</si>
  <si>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</si>
  <si>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</si>
  <si>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</si>
  <si>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</si>
  <si>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</si>
  <si>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</si>
  <si>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</si>
  <si>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</si>
  <si>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</si>
  <si>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</si>
  <si>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</si>
  <si>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</si>
  <si>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</si>
  <si>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</si>
  <si>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</si>
  <si>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</si>
  <si>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</si>
  <si>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</si>
  <si>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</si>
  <si>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</si>
  <si>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</si>
  <si>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</si>
  <si>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</si>
  <si>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</si>
  <si>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</si>
  <si>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</si>
  <si>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</si>
  <si>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</si>
  <si>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</si>
  <si>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</si>
  <si>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</si>
  <si>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</si>
  <si>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</si>
  <si>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</si>
  <si>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</si>
  <si>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</si>
  <si>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</si>
  <si>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</si>
  <si>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</si>
  <si>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</si>
  <si>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</si>
  <si>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</si>
  <si>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</si>
  <si>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</si>
  <si>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</si>
  <si>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</si>
  <si>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</si>
  <si>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</si>
  <si>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</si>
  <si>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</si>
  <si>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</si>
  <si>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</si>
  <si>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</si>
  <si>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</si>
  <si>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</si>
  <si>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</si>
  <si>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</si>
  <si>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</si>
  <si>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</si>
  <si>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</si>
  <si>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</si>
  <si>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</si>
  <si>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</si>
  <si>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</si>
  <si>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</si>
  <si>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</si>
  <si>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</si>
  <si>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</si>
  <si>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</si>
  <si>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</si>
  <si>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</si>
  <si>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</si>
  <si>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</si>
  <si>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</si>
  <si>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</si>
  <si>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</si>
  <si>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</si>
  <si>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</si>
  <si>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</si>
  <si>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</si>
  <si>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</si>
  <si>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</si>
  <si>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</si>
  <si>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</si>
  <si>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</si>
  <si>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</si>
  <si>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</si>
  <si>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</si>
  <si>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</si>
  <si>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</si>
  <si>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</si>
  <si>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</si>
  <si>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</si>
  <si>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</si>
  <si>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</si>
  <si>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</si>
  <si>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</si>
  <si>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</si>
  <si>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</si>
  <si>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</si>
  <si>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</si>
  <si>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</si>
  <si>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</si>
  <si>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</si>
  <si>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</si>
  <si>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</si>
  <si>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</si>
  <si>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</si>
  <si>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</si>
  <si>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</si>
  <si>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</si>
  <si>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</si>
  <si>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</si>
  <si>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</si>
  <si>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</si>
  <si>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</si>
  <si>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</si>
  <si>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</si>
  <si>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</si>
  <si>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</si>
  <si>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</si>
  <si>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</si>
  <si>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</si>
  <si>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</si>
  <si>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</si>
  <si>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</si>
  <si>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</si>
  <si>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</si>
  <si>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</si>
  <si>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</si>
  <si>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</si>
  <si>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</si>
  <si>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</si>
  <si>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</si>
  <si>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</si>
  <si>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</si>
  <si>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</si>
  <si>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</si>
  <si>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</si>
  <si>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</si>
  <si>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</si>
  <si>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</si>
  <si>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</si>
  <si>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</si>
  <si>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</si>
  <si>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</si>
  <si>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</si>
  <si>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</si>
  <si>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</si>
  <si>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</si>
  <si>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</si>
  <si>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</si>
  <si>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</si>
  <si>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</si>
  <si>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</si>
  <si>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</si>
  <si>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</si>
  <si>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</si>
  <si>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</si>
  <si>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</si>
  <si>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</si>
  <si>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</si>
  <si>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</si>
  <si>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</si>
  <si>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</si>
  <si>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</si>
  <si>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</si>
  <si>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</si>
  <si>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</si>
  <si>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</si>
  <si>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</si>
  <si>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</si>
  <si>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</si>
  <si>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</si>
  <si>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</si>
  <si>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</si>
  <si>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</si>
  <si>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</si>
  <si>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</si>
  <si>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</si>
  <si>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</si>
  <si>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</si>
  <si>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</si>
  <si>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</si>
  <si>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</si>
  <si>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</si>
  <si>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</si>
  <si>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</si>
  <si>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</si>
  <si>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</si>
  <si>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</si>
  <si>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</si>
  <si>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</si>
  <si>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</si>
  <si>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</si>
  <si>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</si>
  <si>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</si>
  <si>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</si>
  <si>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</si>
  <si>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</si>
  <si>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</si>
  <si>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</si>
  <si>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</si>
  <si>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</si>
  <si>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</si>
  <si>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</si>
  <si>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</si>
  <si>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</si>
  <si>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</si>
  <si>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</si>
  <si>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</si>
  <si>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</si>
  <si>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</si>
  <si>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</si>
  <si>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</si>
  <si>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</si>
  <si>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</si>
  <si>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</si>
  <si>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</si>
  <si>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</si>
  <si>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</si>
  <si>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</si>
  <si>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</si>
  <si>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</si>
  <si>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</si>
  <si>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</si>
  <si>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</si>
  <si>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</si>
  <si>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</si>
  <si>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</si>
  <si>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</si>
  <si>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</si>
  <si>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</si>
  <si>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</si>
  <si>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</si>
  <si>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</si>
  <si>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</si>
  <si>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</si>
  <si>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</si>
  <si>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</si>
  <si>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</si>
  <si>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</si>
  <si>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</si>
  <si>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</si>
  <si>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</si>
  <si>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</si>
  <si>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</si>
  <si>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</si>
  <si>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</si>
  <si>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</si>
  <si>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</si>
  <si>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</si>
  <si>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</si>
  <si>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</si>
  <si>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</si>
  <si>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</si>
  <si>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</si>
  <si>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</si>
  <si>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</si>
  <si>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</si>
  <si>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</si>
  <si>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</si>
  <si>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</si>
  <si>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</si>
  <si>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</si>
  <si>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</si>
  <si>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</si>
  <si>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</si>
  <si>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</si>
  <si>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</si>
  <si>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</si>
  <si>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</si>
  <si>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</si>
  <si>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</si>
  <si>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</si>
  <si>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</si>
  <si>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</si>
  <si>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</si>
  <si>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</si>
  <si>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</si>
  <si>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</si>
  <si>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</si>
  <si>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</si>
  <si>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</si>
  <si>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</si>
  <si>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</si>
  <si>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</si>
  <si>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</si>
  <si>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</si>
  <si>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</si>
  <si>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</si>
  <si>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</si>
  <si>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</si>
  <si>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</si>
  <si>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</si>
  <si>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</si>
  <si>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</si>
  <si>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</si>
  <si>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</si>
  <si>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</si>
  <si>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</si>
  <si>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</si>
  <si>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</si>
  <si>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</si>
  <si>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</si>
  <si>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</si>
  <si>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</si>
  <si>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</si>
  <si>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</si>
  <si>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</si>
  <si>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</si>
  <si>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</si>
  <si>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</si>
  <si>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</si>
  <si>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</si>
  <si>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</si>
  <si>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</si>
  <si>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</si>
  <si>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</si>
  <si>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</si>
  <si>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</si>
  <si>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</si>
  <si>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</si>
  <si>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</si>
  <si>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</si>
  <si>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</si>
  <si>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</si>
  <si>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</si>
  <si>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</si>
  <si>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</si>
  <si>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</si>
  <si>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</si>
  <si>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</si>
  <si>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</si>
  <si>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</si>
  <si>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</si>
  <si>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</si>
  <si>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</si>
  <si>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</si>
  <si>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</si>
  <si>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</si>
  <si>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</si>
  <si>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</si>
  <si>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</si>
  <si>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</si>
  <si>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</si>
  <si>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</si>
  <si>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</si>
  <si>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</si>
  <si>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</si>
  <si>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</si>
  <si>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</si>
  <si>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</si>
  <si>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</si>
  <si>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</si>
  <si>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</si>
  <si>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</si>
  <si>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</si>
  <si>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</si>
  <si>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</si>
  <si>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</si>
  <si>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</si>
  <si>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</si>
  <si>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</si>
  <si>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</si>
  <si>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</si>
  <si>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</si>
  <si>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</si>
  <si>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</si>
  <si>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</si>
  <si>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</si>
  <si>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</si>
  <si>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</si>
  <si>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</si>
  <si>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</si>
  <si>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</si>
  <si>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</si>
  <si>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</si>
  <si>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</si>
  <si>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</si>
  <si>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</si>
  <si>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</si>
  <si>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</si>
  <si>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</si>
  <si>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</si>
  <si>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</si>
  <si>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</si>
  <si>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</si>
  <si>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</si>
  <si>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</si>
  <si>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</si>
  <si>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</si>
  <si>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</si>
  <si>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</si>
  <si>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</si>
  <si>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</si>
  <si>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</si>
  <si>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</si>
  <si>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</si>
  <si>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</si>
  <si>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</si>
  <si>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</si>
  <si>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</si>
  <si>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</si>
  <si>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</si>
  <si>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</si>
  <si>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</si>
  <si>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</si>
  <si>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</si>
  <si>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</si>
  <si>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</si>
  <si>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</si>
  <si>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</si>
  <si>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</si>
  <si>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</si>
  <si>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</si>
  <si>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</si>
  <si>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</si>
  <si>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</si>
  <si>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</si>
  <si>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</si>
  <si>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</si>
  <si>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</si>
  <si>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</si>
  <si>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</si>
  <si>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</si>
  <si>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</si>
  <si>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</si>
  <si>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</si>
  <si>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</si>
  <si>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</si>
  <si>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</si>
  <si>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</si>
  <si>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</si>
  <si>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</si>
  <si>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</si>
  <si>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</si>
  <si>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</si>
  <si>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</si>
  <si>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</si>
  <si>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</si>
  <si>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</si>
  <si>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</si>
  <si>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</si>
  <si>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</si>
  <si>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</si>
  <si>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</si>
  <si>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</si>
  <si>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</si>
  <si>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</si>
  <si>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</si>
  <si>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</si>
  <si>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</si>
  <si>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</si>
  <si>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</si>
  <si>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</si>
  <si>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</si>
  <si>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</si>
  <si>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</si>
  <si>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</si>
  <si>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</si>
  <si>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</si>
  <si>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</si>
  <si>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</si>
  <si>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</si>
  <si>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</si>
  <si>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</si>
  <si>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</si>
  <si>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</si>
  <si>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</si>
  <si>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</si>
  <si>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</si>
  <si>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</si>
  <si>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</si>
  <si>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</si>
  <si>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</si>
  <si>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</si>
  <si>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</si>
  <si>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</si>
  <si>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</si>
  <si>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</si>
  <si>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</si>
  <si>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</si>
  <si>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</si>
  <si>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</si>
  <si>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</si>
  <si>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</si>
  <si>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</si>
  <si>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</si>
  <si>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</si>
  <si>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</si>
  <si>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</si>
  <si>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</si>
  <si>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</si>
  <si>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</si>
  <si>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</si>
  <si>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</si>
  <si>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</si>
  <si>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</si>
  <si>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</si>
  <si>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</si>
  <si>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</si>
  <si>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</si>
  <si>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</si>
  <si>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</si>
  <si>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</si>
  <si>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</si>
  <si>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</si>
  <si>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</si>
  <si>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</si>
  <si>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</si>
  <si>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</si>
  <si>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</si>
  <si>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</si>
  <si>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</si>
  <si>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</si>
  <si>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</si>
  <si>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</si>
  <si>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</si>
  <si>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</si>
  <si>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</si>
  <si>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</si>
  <si>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</si>
  <si>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</si>
  <si>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</si>
  <si>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</si>
  <si>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</si>
  <si>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</si>
  <si>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</si>
  <si>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</si>
  <si>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</si>
  <si>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</si>
  <si>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</si>
  <si>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</si>
  <si>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</si>
  <si>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</si>
  <si>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</si>
  <si>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</si>
  <si>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</si>
  <si>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</si>
  <si>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</si>
  <si>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</si>
  <si>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</si>
  <si>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</si>
  <si>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</si>
  <si>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</si>
  <si>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</si>
  <si>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</si>
  <si>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</si>
  <si>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</si>
  <si>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</si>
  <si>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</si>
  <si>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</si>
  <si>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</si>
  <si>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</si>
  <si>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</si>
  <si>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</si>
  <si>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</si>
  <si>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</si>
  <si>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</si>
  <si>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</si>
  <si>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</si>
  <si>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</si>
  <si>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</si>
  <si>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</si>
  <si>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</si>
  <si>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</si>
  <si>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</si>
  <si>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</si>
  <si>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</si>
  <si>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</si>
  <si>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</si>
  <si>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</si>
  <si>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</si>
  <si>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</si>
  <si>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</si>
  <si>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</si>
  <si>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</si>
  <si>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</si>
  <si>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</si>
  <si>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</si>
  <si>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</si>
  <si>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</si>
  <si>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</si>
  <si>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</si>
  <si>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</si>
  <si>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</si>
  <si>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</si>
  <si>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</si>
  <si>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</si>
  <si>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</si>
  <si>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</si>
  <si>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</si>
  <si>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</si>
  <si>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</si>
  <si>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</si>
  <si>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</si>
  <si>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</si>
  <si>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</si>
  <si>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</si>
  <si>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</si>
  <si>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</si>
  <si>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</si>
  <si>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</si>
  <si>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</si>
  <si>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</si>
  <si>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</si>
  <si>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</si>
  <si>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</si>
  <si>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</si>
  <si>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</si>
  <si>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</si>
  <si>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</si>
  <si>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</si>
  <si>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</si>
  <si>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</si>
  <si>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</si>
  <si>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</si>
  <si>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</si>
  <si>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</si>
  <si>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</si>
  <si>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</si>
  <si>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</si>
  <si>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</si>
  <si>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</si>
  <si>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</si>
  <si>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</si>
  <si>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</si>
  <si>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</si>
  <si>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</si>
  <si>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</si>
  <si>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</si>
  <si>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</si>
  <si>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</si>
  <si>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</si>
  <si>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</si>
  <si>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</si>
  <si>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</si>
  <si>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</si>
  <si>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</si>
  <si>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</si>
  <si>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</si>
  <si>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</si>
  <si>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</si>
  <si>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</si>
  <si>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</si>
  <si>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</si>
  <si>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</si>
  <si>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</si>
  <si>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</si>
  <si>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</si>
  <si>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</si>
  <si>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</si>
  <si>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</si>
  <si>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</si>
  <si>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</si>
  <si>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</si>
  <si>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</si>
  <si>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</si>
  <si>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</si>
  <si>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</si>
  <si>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</si>
  <si>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</si>
  <si>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</si>
  <si>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</si>
  <si>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</si>
  <si>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</si>
  <si>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</si>
  <si>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</si>
  <si>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</si>
  <si>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</si>
  <si>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</si>
  <si>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</si>
  <si>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</si>
  <si>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</si>
  <si>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</si>
  <si>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</si>
  <si>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</si>
  <si>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</si>
  <si>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</si>
  <si>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</si>
  <si>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</si>
  <si>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</si>
  <si>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</si>
  <si>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</si>
  <si>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</si>
  <si>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</si>
  <si>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</si>
  <si>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</si>
  <si>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</si>
  <si>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</si>
  <si>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</si>
  <si>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</si>
  <si>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</si>
  <si>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</si>
  <si>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</si>
  <si>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</si>
  <si>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</si>
  <si>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</si>
  <si>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</si>
  <si>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</si>
  <si>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</si>
  <si>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</si>
  <si>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</si>
  <si>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</si>
  <si>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</si>
  <si>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</si>
  <si>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</si>
  <si>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</si>
  <si>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</si>
  <si>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</si>
  <si>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</si>
  <si>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</si>
  <si>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</si>
  <si>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</si>
  <si>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</si>
  <si>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</si>
  <si>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</si>
  <si>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</si>
  <si>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</si>
  <si>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</si>
  <si>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</si>
  <si>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</si>
  <si>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</si>
  <si>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</si>
  <si>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</si>
  <si>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</si>
  <si>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</si>
  <si>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</si>
  <si>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</si>
  <si>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</si>
  <si>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</si>
  <si>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</si>
  <si>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</si>
  <si>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</si>
  <si>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</si>
  <si>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</si>
  <si>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</si>
  <si>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</si>
  <si>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</si>
  <si>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</si>
  <si>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</si>
  <si>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</si>
  <si>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</si>
  <si>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</si>
  <si>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</si>
  <si>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</si>
  <si>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</si>
  <si>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</si>
  <si>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</si>
  <si>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</si>
  <si>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</si>
  <si>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</si>
  <si>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</si>
  <si>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</si>
  <si>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</si>
  <si>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</si>
  <si>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</si>
  <si>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</si>
  <si>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</si>
  <si>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</si>
  <si>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</si>
  <si>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</si>
  <si>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</si>
  <si>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</si>
  <si>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</si>
  <si>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</si>
  <si>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</si>
  <si>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</si>
  <si>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</si>
  <si>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</si>
  <si>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</si>
  <si>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</si>
  <si>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</si>
  <si>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</si>
  <si>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</si>
  <si>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</si>
  <si>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</si>
  <si>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</si>
  <si>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</si>
  <si>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</si>
  <si>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</si>
  <si>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</si>
  <si>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</si>
  <si>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</si>
  <si>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</si>
  <si>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</si>
  <si>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</si>
  <si>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</si>
  <si>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</si>
  <si>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</si>
  <si>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</si>
  <si>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</si>
  <si>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</si>
  <si>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</si>
  <si>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</si>
  <si>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</si>
  <si>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</si>
  <si>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</si>
  <si>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</si>
  <si>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</si>
  <si>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</si>
  <si>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</si>
  <si>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</si>
  <si>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</si>
  <si>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</si>
  <si>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</si>
  <si>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</si>
  <si>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</si>
  <si>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</si>
  <si>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</si>
  <si>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</si>
  <si>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</si>
  <si>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</si>
  <si>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</si>
  <si>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</si>
  <si>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</si>
  <si>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</si>
  <si>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</si>
  <si>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</si>
  <si>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</si>
  <si>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</si>
  <si>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</si>
  <si>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</si>
  <si>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</si>
  <si>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</si>
  <si>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</si>
  <si>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</si>
  <si>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</si>
  <si>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</si>
  <si>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</si>
  <si>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</si>
  <si>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</si>
  <si>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</si>
  <si>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</si>
  <si>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</si>
  <si>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</si>
  <si>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</si>
  <si>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</si>
  <si>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</si>
  <si>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</si>
  <si>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</si>
  <si>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</si>
  <si>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</si>
  <si>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</si>
  <si>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</si>
  <si>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</si>
  <si>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</si>
  <si>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</si>
  <si>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</si>
  <si>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</si>
  <si>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</si>
  <si>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</si>
  <si>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</si>
  <si>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</si>
  <si>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</si>
  <si>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</si>
  <si>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</si>
  <si>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</si>
  <si>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</si>
  <si>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</si>
  <si>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</si>
  <si>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</si>
  <si>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</si>
  <si>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</si>
  <si>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</si>
  <si>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</si>
  <si>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</si>
  <si>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</si>
  <si>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</si>
  <si>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</si>
  <si>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</si>
  <si>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</si>
  <si>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</si>
  <si>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</si>
  <si>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</si>
  <si>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</si>
  <si>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</si>
  <si>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</si>
  <si>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</si>
  <si>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</si>
  <si>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</si>
  <si>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</si>
  <si>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</si>
  <si>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</si>
  <si>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</si>
  <si>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</si>
  <si>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</si>
  <si>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</si>
  <si>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</si>
  <si>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</si>
  <si>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</si>
  <si>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</si>
  <si>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</si>
  <si>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</si>
  <si>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</si>
  <si>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</si>
  <si>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</si>
  <si>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</si>
  <si>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</si>
  <si>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</si>
  <si>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</si>
  <si>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</si>
  <si>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</si>
  <si>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</si>
  <si>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</si>
  <si>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</si>
  <si>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</si>
  <si>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</si>
  <si>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</si>
  <si>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</si>
  <si>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</si>
  <si>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</si>
  <si>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</si>
  <si>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</si>
  <si>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</si>
  <si>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</si>
  <si>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</si>
  <si>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</si>
  <si>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</si>
  <si>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</si>
  <si>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</si>
  <si>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</si>
  <si>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</si>
  <si>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</si>
  <si>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</si>
  <si>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</si>
  <si>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</si>
  <si>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</si>
  <si>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</si>
  <si>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</si>
  <si>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</si>
  <si>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</si>
  <si>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</si>
  <si>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</si>
  <si>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</si>
  <si>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</si>
  <si>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</si>
  <si>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</si>
  <si>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</si>
  <si>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</si>
  <si>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</si>
  <si>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</si>
  <si>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</si>
  <si>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</si>
  <si>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</si>
  <si>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</si>
  <si>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</si>
  <si>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</si>
  <si>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</si>
  <si>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</si>
  <si>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</si>
  <si>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</si>
  <si>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</si>
  <si>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</si>
  <si>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</si>
  <si>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</si>
  <si>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</si>
  <si>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</si>
  <si>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</si>
  <si>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</si>
  <si>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</si>
  <si>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</si>
  <si>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</si>
  <si>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</si>
  <si>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</si>
  <si>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</si>
  <si>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</si>
  <si>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</si>
  <si>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</si>
  <si>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</si>
  <si>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</si>
  <si>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</si>
  <si>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</si>
  <si>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</si>
  <si>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</si>
  <si>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</si>
  <si>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</si>
  <si>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</si>
  <si>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</si>
  <si>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</si>
  <si>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</si>
  <si>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</si>
  <si>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</si>
  <si>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</si>
  <si>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</si>
  <si>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</si>
  <si>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</si>
  <si>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</si>
  <si>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</si>
  <si>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</si>
  <si>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</si>
  <si>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</si>
  <si>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</si>
  <si>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</si>
  <si>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</si>
  <si>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</si>
  <si>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</si>
  <si>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</si>
  <si>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</si>
  <si>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</si>
  <si>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</si>
  <si>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</si>
  <si>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</si>
  <si>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</si>
  <si>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</si>
  <si>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</si>
  <si>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</si>
  <si>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</si>
  <si>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</si>
  <si>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</si>
  <si>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</si>
  <si>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</si>
  <si>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</si>
  <si>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</si>
  <si>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</si>
  <si>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</si>
  <si>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</si>
  <si>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</si>
  <si>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</si>
  <si>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</si>
  <si>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</si>
  <si>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</si>
  <si>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</si>
  <si>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</si>
  <si>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</si>
  <si>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</si>
  <si>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</si>
  <si>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</si>
  <si>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</si>
  <si>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</si>
  <si>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</si>
  <si>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</si>
  <si>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</si>
  <si>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</si>
  <si>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</si>
  <si>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</si>
  <si>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</si>
  <si>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</si>
  <si>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</si>
  <si>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</si>
  <si>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</si>
  <si>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</si>
  <si>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</si>
  <si>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</si>
  <si>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</si>
  <si>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</si>
  <si>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</si>
  <si>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</si>
  <si>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</si>
  <si>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</si>
  <si>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</si>
  <si>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</si>
  <si>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</si>
  <si>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</si>
  <si>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</si>
  <si>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</si>
  <si>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</si>
  <si>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</si>
  <si>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</si>
  <si>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</si>
  <si>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</si>
  <si>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</si>
  <si>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</si>
  <si>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</si>
  <si>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</si>
  <si>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</si>
  <si>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</si>
  <si>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</si>
  <si>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</si>
  <si>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</si>
  <si>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</si>
  <si>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</si>
  <si>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</si>
  <si>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</si>
  <si>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</si>
  <si>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</si>
  <si>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</si>
  <si>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</si>
  <si>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</si>
  <si>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</si>
  <si>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</si>
  <si>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</si>
  <si>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</si>
  <si>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</si>
  <si>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</si>
  <si>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</si>
  <si>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</si>
  <si>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</si>
  <si>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</si>
  <si>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</si>
  <si>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</si>
  <si>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</si>
  <si>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</si>
  <si>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</si>
  <si>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</si>
  <si>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</si>
  <si>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</si>
  <si>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</si>
  <si>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</si>
  <si>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</si>
  <si>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</si>
  <si>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</si>
  <si>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</si>
  <si>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</si>
  <si>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</si>
  <si>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</si>
  <si>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</si>
  <si>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</si>
  <si>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</si>
  <si>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</si>
  <si>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</si>
  <si>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</si>
  <si>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</si>
  <si>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</si>
  <si>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</si>
  <si>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</si>
  <si>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</si>
  <si>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</si>
  <si>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</si>
  <si>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</si>
  <si>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</si>
  <si>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</si>
  <si>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</si>
  <si>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</si>
  <si>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</si>
  <si>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</si>
  <si>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</si>
  <si>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</si>
  <si>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</si>
  <si>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</si>
  <si>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</si>
  <si>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</si>
  <si>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</si>
  <si>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</si>
  <si>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</si>
  <si>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</si>
  <si>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</si>
  <si>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</si>
  <si>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</si>
  <si>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</si>
  <si>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</si>
  <si>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</si>
  <si>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</si>
  <si>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</si>
  <si>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</si>
  <si>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</si>
  <si>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</si>
  <si>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</si>
  <si>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</si>
  <si>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</si>
  <si>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</si>
  <si>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</si>
  <si>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</si>
  <si>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</si>
  <si>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</si>
  <si>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</si>
  <si>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</si>
  <si>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</si>
  <si>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</si>
  <si>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</si>
  <si>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</si>
  <si>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</si>
  <si>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</si>
  <si>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</si>
  <si>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</si>
  <si>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</si>
  <si>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</si>
  <si>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</si>
  <si>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</si>
  <si>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</si>
  <si>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</si>
  <si>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</si>
  <si>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</si>
  <si>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</si>
  <si>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</si>
  <si>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</si>
  <si>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</si>
  <si>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</si>
  <si>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</si>
  <si>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</si>
  <si>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</si>
  <si>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</si>
  <si>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</si>
  <si>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</si>
  <si>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</si>
  <si>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</si>
  <si>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</si>
  <si>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</si>
  <si>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</si>
  <si>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</si>
  <si>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</si>
  <si>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</si>
  <si>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</si>
  <si>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</si>
  <si>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</si>
  <si>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</si>
  <si>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</si>
  <si>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</si>
  <si>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</si>
  <si>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</si>
  <si>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</si>
  <si>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</si>
  <si>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</si>
  <si>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</si>
  <si>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</si>
  <si>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</si>
  <si>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</si>
  <si>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</si>
  <si>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</si>
  <si>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</si>
  <si>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</si>
  <si>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</si>
  <si>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</si>
  <si>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</si>
  <si>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</si>
  <si>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</si>
  <si>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</si>
  <si>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</si>
  <si>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</si>
  <si>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</si>
  <si>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</si>
  <si>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</si>
  <si>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</si>
  <si>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</si>
  <si>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</si>
  <si>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</si>
  <si>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</si>
  <si>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</si>
  <si>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</si>
  <si>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</si>
  <si>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</si>
  <si>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</si>
  <si>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</si>
  <si>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</si>
  <si>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</si>
  <si>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</si>
  <si>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</si>
  <si>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</si>
  <si>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</si>
  <si>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</si>
  <si>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</si>
  <si>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</si>
  <si>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</si>
  <si>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</si>
  <si>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</si>
  <si>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</si>
  <si>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</si>
  <si>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</si>
  <si>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</si>
  <si>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</si>
  <si>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</si>
  <si>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</si>
  <si>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</si>
  <si>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</si>
  <si>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</si>
  <si>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</si>
  <si>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</si>
  <si>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</si>
  <si>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</si>
  <si>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</si>
  <si>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</si>
  <si>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</si>
  <si>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</si>
  <si>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</si>
  <si>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</si>
  <si>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</si>
  <si>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</si>
  <si>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</si>
  <si>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</si>
  <si>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</si>
  <si>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</si>
  <si>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</si>
  <si>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</si>
  <si>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</si>
  <si>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</si>
  <si>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</si>
  <si>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</si>
  <si>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</si>
  <si>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</si>
  <si>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</si>
  <si>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</si>
  <si>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</si>
  <si>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</si>
  <si>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</si>
  <si>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</si>
  <si>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</si>
  <si>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</si>
  <si>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</si>
  <si>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</si>
  <si>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</si>
  <si>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</si>
  <si>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</si>
  <si>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</si>
  <si>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</si>
  <si>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</si>
  <si>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</si>
  <si>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</si>
  <si>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</si>
  <si>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</si>
  <si>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</si>
  <si>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</si>
  <si>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</si>
  <si>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</si>
  <si>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</si>
  <si>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</si>
  <si>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</si>
  <si>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</si>
  <si>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</si>
  <si>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</si>
  <si>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</si>
  <si>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</si>
  <si>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</si>
  <si>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</si>
  <si>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</si>
  <si>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</si>
  <si>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</si>
  <si>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</si>
  <si>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</si>
  <si>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</si>
  <si>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</si>
  <si>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</si>
  <si>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</si>
  <si>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</si>
  <si>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</si>
  <si>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</si>
  <si>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</si>
  <si>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</si>
  <si>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</si>
  <si>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</si>
  <si>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</si>
  <si>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</si>
  <si>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</si>
  <si>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</si>
  <si>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</si>
  <si>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</si>
  <si>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</si>
  <si>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</si>
  <si>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</si>
  <si>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</si>
  <si>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</si>
  <si>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</si>
  <si>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</si>
  <si>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</si>
  <si>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</si>
  <si>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</si>
  <si>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</si>
  <si>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</si>
  <si>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</si>
  <si>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</si>
  <si>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</si>
  <si>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</si>
  <si>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</si>
  <si>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</si>
  <si>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</si>
  <si>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</si>
  <si>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</si>
  <si>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</si>
  <si>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</si>
  <si>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</si>
  <si>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</si>
  <si>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</si>
  <si>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</si>
  <si>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</si>
  <si>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</si>
  <si>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</si>
  <si>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</si>
  <si>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</si>
  <si>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</si>
  <si>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</si>
  <si>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</si>
  <si>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</si>
  <si>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</si>
  <si>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</si>
  <si>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</si>
  <si>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</si>
  <si>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</si>
  <si>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</si>
  <si>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</si>
  <si>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</si>
  <si>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</si>
  <si>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</si>
  <si>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</si>
  <si>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</si>
  <si>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</si>
  <si>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</si>
  <si>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</si>
  <si>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</si>
  <si>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</si>
  <si>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</si>
  <si>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</si>
  <si>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</si>
  <si>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</si>
  <si>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</si>
  <si>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</si>
  <si>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</si>
  <si>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</si>
  <si>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</si>
  <si>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</si>
  <si>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</si>
  <si>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</si>
  <si>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</si>
  <si>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</si>
  <si>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</si>
  <si>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</si>
  <si>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</si>
  <si>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</si>
  <si>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</si>
  <si>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</si>
  <si>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</si>
  <si>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</si>
  <si>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</si>
  <si>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</si>
  <si>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</si>
  <si>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</si>
  <si>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</si>
  <si>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</si>
  <si>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</si>
  <si>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</si>
  <si>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</si>
  <si>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</si>
  <si>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</si>
  <si>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</si>
  <si>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</si>
  <si>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</si>
  <si>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</si>
  <si>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</si>
  <si>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</si>
  <si>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</si>
  <si>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</si>
  <si>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</si>
  <si>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</si>
  <si>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</si>
  <si>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</si>
  <si>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</si>
  <si>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</si>
  <si>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</si>
  <si>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</si>
  <si>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</si>
  <si>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</si>
  <si>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</si>
  <si>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</si>
  <si>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</si>
  <si>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</si>
  <si>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</si>
  <si>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</si>
  <si>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</si>
  <si>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</si>
  <si>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</si>
  <si>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</si>
  <si>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</si>
  <si>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</si>
  <si>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</si>
  <si>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</si>
  <si>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</si>
  <si>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</si>
  <si>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</si>
  <si>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</si>
  <si>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</si>
  <si>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</si>
  <si>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</si>
  <si>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</si>
  <si>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</si>
  <si>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</si>
  <si>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</si>
  <si>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</si>
  <si>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</si>
  <si>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</si>
  <si>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</si>
  <si>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</si>
  <si>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</si>
  <si>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</si>
  <si>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</si>
  <si>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</si>
  <si>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</si>
  <si>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</si>
  <si>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</si>
  <si>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</si>
  <si>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</si>
  <si>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</si>
  <si>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</si>
  <si>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</si>
  <si>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</si>
  <si>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</si>
  <si>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</si>
  <si>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</si>
  <si>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</si>
  <si>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</si>
  <si>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</si>
  <si>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</si>
  <si>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</si>
  <si>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</si>
  <si>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</si>
  <si>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</si>
  <si>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</si>
  <si>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</si>
  <si>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</si>
  <si>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</si>
  <si>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</si>
  <si>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</si>
  <si>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</si>
  <si>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</si>
  <si>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</si>
  <si>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</si>
  <si>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</si>
  <si>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</si>
  <si>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</si>
  <si>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</si>
  <si>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</si>
  <si>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</si>
  <si>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</si>
  <si>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</si>
  <si>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</si>
  <si>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</si>
  <si>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</si>
  <si>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</si>
  <si>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</si>
  <si>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</si>
  <si>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</si>
  <si>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</si>
  <si>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</si>
  <si>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</si>
  <si>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</si>
  <si>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</si>
  <si>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</si>
  <si>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</si>
  <si>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</si>
  <si>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</si>
  <si>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</si>
  <si>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</si>
  <si>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</si>
  <si>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</si>
  <si>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</si>
  <si>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</si>
  <si>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</si>
  <si>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</si>
  <si>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</si>
  <si>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</si>
  <si>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</si>
  <si>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</si>
  <si>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</si>
  <si>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</si>
  <si>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</si>
  <si>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</si>
  <si>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</si>
  <si>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</si>
  <si>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</si>
  <si>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</si>
  <si>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</si>
  <si>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</si>
  <si>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</si>
  <si>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</si>
  <si>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</si>
  <si>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</si>
  <si>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</si>
  <si>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</si>
  <si>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</si>
  <si>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</si>
  <si>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</si>
  <si>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</si>
  <si>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</si>
  <si>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</si>
  <si>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</si>
  <si>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</si>
  <si>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</si>
  <si>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</si>
  <si>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</si>
  <si>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</si>
  <si>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</si>
  <si>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</si>
  <si>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</si>
  <si>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</si>
  <si>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</si>
  <si>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</si>
  <si>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</si>
  <si>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</si>
  <si>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</si>
  <si>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</si>
  <si>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</si>
  <si>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</si>
  <si>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</si>
  <si>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</si>
  <si>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</si>
  <si>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</si>
  <si>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</si>
  <si>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</si>
  <si>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</si>
  <si>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</si>
  <si>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</si>
  <si>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</si>
  <si>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</si>
  <si>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</si>
  <si>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</si>
  <si>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</si>
  <si>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</si>
  <si>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</si>
  <si>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</si>
  <si>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</si>
  <si>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</si>
  <si>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</si>
  <si>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</si>
  <si>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</si>
  <si>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</si>
  <si>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</si>
  <si>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</si>
  <si>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</si>
  <si>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</si>
  <si>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</si>
  <si>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</si>
  <si>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</si>
  <si>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</si>
  <si>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</si>
  <si>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</si>
  <si>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</si>
  <si>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</si>
  <si>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</si>
  <si>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</si>
  <si>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</si>
  <si>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</si>
  <si>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</si>
  <si>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</si>
  <si>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</si>
  <si>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</si>
  <si>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</si>
  <si>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</si>
  <si>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</si>
  <si>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</si>
  <si>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</si>
  <si>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</si>
  <si>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</si>
  <si>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</si>
  <si>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</si>
  <si>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</si>
  <si>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</si>
  <si>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</si>
  <si>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</si>
  <si>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</si>
  <si>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</si>
  <si>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</si>
  <si>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</si>
  <si>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</si>
  <si>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</si>
  <si>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</si>
  <si>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</si>
  <si>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</si>
  <si>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</si>
  <si>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</si>
  <si>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</si>
  <si>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</si>
  <si>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</si>
  <si>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</si>
  <si>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</si>
  <si>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</si>
  <si>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</si>
  <si>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</si>
  <si>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</si>
  <si>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</si>
  <si>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</si>
  <si>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</si>
  <si>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</si>
  <si>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</si>
  <si>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</si>
  <si>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</si>
  <si>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</si>
  <si>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</si>
  <si>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</si>
  <si>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</si>
  <si>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</si>
  <si>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</si>
  <si>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</si>
  <si>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</si>
  <si>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</si>
  <si>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</si>
  <si>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</si>
  <si>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</si>
  <si>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</si>
  <si>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</si>
  <si>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</si>
  <si>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</si>
  <si>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</si>
  <si>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</si>
  <si>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</si>
  <si>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</si>
  <si>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</si>
  <si>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</si>
  <si>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</si>
  <si>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</si>
  <si>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</si>
  <si>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</si>
  <si>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</si>
  <si>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</si>
  <si>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</si>
  <si>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</si>
  <si>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</si>
  <si>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</si>
  <si>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</si>
  <si>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</si>
  <si>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</si>
  <si>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</si>
  <si>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</si>
  <si>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</si>
  <si>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</si>
  <si>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</si>
  <si>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</si>
  <si>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</si>
  <si>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</si>
  <si>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</si>
  <si>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</si>
  <si>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</si>
  <si>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</si>
  <si>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</si>
  <si>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</si>
  <si>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</si>
  <si>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</si>
  <si>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</si>
  <si>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</si>
  <si>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</si>
  <si>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</si>
  <si>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</si>
  <si>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</si>
  <si>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</si>
  <si>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</si>
  <si>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</si>
  <si>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</si>
  <si>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</si>
  <si>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</si>
  <si>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</si>
  <si>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</si>
  <si>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</si>
  <si>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</si>
  <si>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</si>
  <si>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</si>
  <si>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</si>
  <si>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</si>
  <si>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</si>
  <si>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</si>
  <si>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</si>
  <si>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</si>
  <si>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</si>
  <si>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</si>
  <si>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</si>
  <si>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</si>
  <si>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</si>
  <si>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</si>
  <si>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</si>
  <si>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</si>
  <si>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</si>
  <si>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</si>
  <si>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</si>
  <si>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</si>
  <si>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</si>
  <si>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</si>
  <si>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</si>
  <si>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</si>
  <si>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</si>
  <si>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</si>
  <si>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</si>
  <si>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</si>
  <si>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</si>
  <si>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</si>
  <si>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</si>
  <si>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</si>
  <si>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</si>
  <si>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</si>
  <si>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</si>
  <si>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</si>
  <si>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</si>
  <si>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</si>
  <si>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</si>
  <si>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</si>
  <si>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</si>
  <si>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</si>
  <si>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</si>
  <si>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</si>
  <si>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</si>
  <si>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</si>
  <si>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</si>
  <si>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</si>
  <si>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</si>
  <si>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</si>
  <si>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</si>
  <si>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</si>
  <si>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</si>
  <si>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</si>
  <si>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</si>
  <si>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</si>
  <si>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</si>
  <si>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</si>
  <si>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</si>
  <si>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</si>
  <si>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</si>
  <si>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</si>
  <si>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</si>
  <si>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</si>
  <si>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</si>
  <si>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</si>
  <si>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</si>
  <si>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</si>
  <si>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</si>
  <si>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</si>
  <si>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</si>
  <si>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</si>
  <si>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</si>
  <si>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</si>
  <si>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</si>
  <si>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</si>
  <si>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</si>
  <si>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</si>
  <si>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</si>
  <si>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</si>
  <si>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</si>
  <si>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</si>
  <si>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</si>
  <si>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</si>
  <si>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</si>
  <si>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</si>
  <si>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</si>
  <si>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</si>
  <si>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</si>
  <si>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</si>
  <si>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</si>
  <si>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</si>
  <si>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</si>
  <si>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</si>
  <si>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</si>
  <si>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</si>
  <si>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</si>
  <si>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</si>
  <si>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</si>
  <si>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</si>
  <si>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</si>
  <si>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</si>
  <si>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</si>
  <si>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</si>
  <si>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</si>
  <si>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</si>
  <si>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</si>
  <si>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</si>
  <si>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</si>
  <si>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</si>
  <si>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</si>
  <si>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</si>
  <si>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</si>
  <si>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</si>
  <si>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</si>
  <si>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</si>
  <si>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</si>
  <si>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</si>
  <si>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</si>
  <si>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</si>
  <si>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</si>
  <si>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</si>
  <si>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</si>
  <si>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</si>
  <si>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</si>
  <si>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</si>
  <si>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</si>
  <si>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</si>
  <si>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</si>
  <si>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</si>
  <si>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</si>
  <si>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</si>
  <si>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</si>
  <si>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</si>
  <si>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</si>
  <si>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</si>
  <si>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</si>
  <si>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</si>
  <si>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</si>
  <si>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</si>
  <si>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</si>
  <si>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</si>
  <si>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</si>
  <si>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</si>
  <si>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</si>
  <si>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</si>
  <si>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</si>
  <si>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</si>
  <si>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</si>
  <si>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</si>
  <si>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</si>
  <si>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</si>
  <si>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</si>
  <si>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</si>
  <si>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</si>
  <si>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</si>
  <si>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</si>
  <si>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</si>
  <si>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</si>
  <si>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</si>
  <si>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</si>
  <si>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</si>
  <si>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</si>
  <si>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</si>
  <si>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</si>
  <si>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</si>
  <si>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</si>
  <si>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</si>
  <si>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</si>
  <si>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</si>
  <si>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</si>
  <si>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</si>
  <si>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</si>
  <si>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</si>
  <si>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</si>
  <si>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</si>
  <si>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</si>
  <si>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</si>
  <si>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</si>
  <si>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</si>
  <si>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</si>
  <si>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</si>
  <si>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</si>
  <si>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</si>
  <si>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</si>
  <si>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</si>
  <si>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</si>
  <si>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</si>
  <si>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</si>
  <si>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</si>
  <si>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</si>
  <si>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</si>
  <si>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</si>
  <si>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</si>
  <si>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</si>
  <si>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</si>
  <si>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</si>
  <si>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</si>
  <si>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</si>
  <si>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</si>
  <si>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</si>
  <si>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</si>
  <si>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</si>
  <si>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</si>
  <si>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</si>
  <si>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</si>
  <si>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</si>
  <si>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</si>
  <si>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</si>
  <si>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</si>
  <si>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</si>
  <si>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</si>
  <si>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</si>
  <si>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</si>
  <si>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</si>
  <si>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</si>
  <si>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</si>
  <si>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</si>
  <si>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</si>
  <si>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</si>
  <si>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</si>
  <si>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</si>
  <si>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</si>
  <si>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</si>
  <si>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</si>
  <si>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</si>
  <si>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</si>
  <si>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</si>
  <si>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</si>
  <si>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</si>
  <si>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</si>
  <si>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</si>
  <si>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</si>
  <si>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</si>
  <si>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</si>
  <si>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</si>
  <si>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</si>
  <si>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</si>
  <si>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</si>
  <si>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</si>
  <si>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</si>
  <si>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</si>
  <si>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</si>
  <si>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</si>
  <si>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</si>
  <si>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</si>
  <si>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</si>
  <si>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</si>
  <si>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</si>
  <si>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</si>
  <si>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</si>
  <si>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</si>
  <si>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</si>
  <si>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</si>
  <si>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</si>
  <si>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</si>
  <si>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</si>
  <si>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</si>
  <si>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</si>
  <si>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</si>
  <si>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</si>
  <si>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</si>
  <si>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</si>
  <si>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</si>
  <si>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</si>
  <si>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</si>
  <si>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</si>
  <si>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</si>
  <si>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</si>
  <si>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</si>
  <si>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</si>
  <si>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</si>
  <si>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</si>
  <si>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</si>
  <si>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</si>
  <si>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</si>
  <si>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</si>
  <si>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</si>
  <si>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</si>
  <si>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</si>
  <si>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</si>
  <si>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</si>
  <si>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</si>
  <si>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</si>
  <si>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</si>
  <si>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</si>
  <si>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</si>
  <si>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</si>
  <si>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</si>
  <si>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</si>
  <si>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</si>
  <si>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</si>
  <si>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</si>
  <si>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</si>
  <si>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</si>
  <si>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</si>
  <si>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</si>
  <si>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</si>
  <si>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</si>
  <si>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</si>
  <si>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</si>
  <si>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</si>
  <si>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</si>
  <si>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</si>
  <si>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</si>
  <si>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</si>
  <si>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</si>
  <si>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</si>
  <si>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</si>
  <si>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</si>
  <si>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</si>
  <si>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</si>
  <si>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</si>
  <si>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</si>
  <si>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</si>
  <si>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</si>
  <si>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</si>
  <si>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</si>
  <si>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</si>
  <si>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</si>
  <si>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</si>
  <si>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</si>
  <si>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</si>
  <si>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</si>
  <si>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</si>
  <si>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</si>
  <si>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</si>
  <si>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</si>
  <si>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</si>
  <si>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</si>
  <si>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</si>
  <si>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</si>
  <si>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</si>
  <si>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</si>
  <si>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</si>
  <si>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</si>
  <si>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</si>
  <si>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</si>
  <si>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</si>
  <si>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</si>
  <si>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</si>
  <si>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</si>
  <si>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</si>
  <si>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</si>
  <si>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</si>
  <si>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</si>
  <si>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</si>
  <si>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</si>
  <si>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</si>
  <si>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</si>
  <si>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</si>
  <si>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</si>
  <si>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</si>
  <si>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</si>
  <si>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</si>
  <si>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</si>
  <si>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</si>
  <si>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</si>
  <si>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</si>
  <si>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</si>
  <si>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</si>
  <si>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</si>
  <si>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</si>
  <si>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</si>
  <si>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</si>
  <si>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</si>
  <si>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</si>
  <si>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</si>
  <si>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</si>
  <si>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</si>
  <si>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</si>
  <si>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</si>
  <si>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</si>
  <si>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</si>
  <si>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</si>
  <si>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</si>
  <si>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</si>
  <si>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</si>
  <si>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</si>
  <si>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</si>
  <si>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</si>
  <si>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</si>
  <si>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</si>
  <si>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</si>
  <si>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</si>
  <si>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</si>
  <si>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</si>
  <si>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</si>
  <si>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</si>
  <si>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</si>
  <si>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</si>
  <si>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</si>
  <si>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</si>
  <si>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</si>
  <si>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</si>
  <si>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</si>
  <si>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</si>
  <si>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</si>
  <si>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</si>
  <si>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</si>
  <si>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</si>
  <si>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</si>
  <si>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</si>
  <si>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</si>
  <si>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</si>
  <si>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</si>
  <si>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</si>
  <si>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</si>
  <si>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</si>
  <si>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</si>
  <si>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</si>
  <si>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</si>
  <si>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</si>
  <si>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</si>
  <si>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</si>
  <si>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</si>
  <si>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</si>
  <si>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</si>
  <si>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</si>
  <si>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</si>
  <si>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</si>
  <si>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</si>
  <si>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</si>
  <si>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</si>
  <si>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</si>
  <si>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</si>
  <si>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</si>
  <si>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</si>
  <si>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</si>
  <si>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</si>
  <si>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</si>
  <si>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</si>
  <si>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</si>
  <si>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</si>
  <si>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</si>
  <si>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</si>
  <si>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</si>
  <si>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</si>
  <si>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</si>
  <si>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</si>
  <si>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</si>
  <si>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</si>
  <si>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</si>
  <si>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</si>
  <si>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</si>
  <si>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</si>
  <si>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</si>
  <si>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</si>
  <si>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</si>
  <si>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</si>
  <si>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</si>
  <si>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</si>
  <si>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</si>
  <si>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</si>
  <si>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</si>
  <si>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</si>
  <si>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</si>
  <si>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</si>
  <si>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</si>
  <si>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</si>
  <si>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</si>
  <si>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</si>
  <si>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</si>
  <si>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</si>
  <si>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</si>
  <si>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</si>
  <si>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</si>
  <si>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</si>
  <si>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</si>
  <si>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</si>
  <si>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</si>
  <si>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</si>
  <si>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</si>
  <si>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</si>
  <si>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</si>
  <si>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</si>
  <si>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</si>
  <si>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</si>
  <si>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</si>
  <si>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</si>
  <si>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</si>
  <si>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</si>
  <si>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</si>
  <si>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</si>
  <si>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</si>
  <si>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</si>
  <si>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</si>
  <si>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</si>
  <si>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</si>
  <si>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</si>
  <si>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</si>
  <si>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</si>
  <si>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</si>
  <si>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</si>
  <si>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</si>
  <si>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</si>
  <si>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</si>
  <si>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</si>
  <si>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</si>
  <si>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</si>
  <si>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</si>
  <si>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</si>
  <si>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</si>
  <si>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</si>
  <si>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</si>
  <si>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</si>
  <si>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</si>
  <si>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</si>
  <si>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</si>
  <si>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</si>
  <si>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</si>
  <si>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</si>
  <si>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</si>
  <si>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</si>
  <si>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</si>
  <si>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</si>
  <si>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</si>
  <si>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</si>
  <si>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</si>
  <si>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</si>
  <si>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</si>
  <si>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</si>
  <si>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</si>
  <si>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</si>
  <si>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</si>
  <si>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</si>
  <si>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</si>
  <si>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</si>
  <si>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</si>
  <si>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</si>
  <si>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</si>
  <si>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</si>
  <si>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</si>
  <si>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</si>
  <si>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</si>
  <si>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</si>
  <si>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</si>
  <si>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</si>
  <si>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</si>
  <si>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</si>
  <si>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</si>
  <si>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</si>
  <si>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</si>
  <si>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</si>
  <si>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</si>
  <si>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</si>
  <si>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</si>
  <si>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</si>
  <si>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</si>
  <si>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</si>
  <si>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</si>
  <si>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</si>
  <si>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</si>
  <si>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</si>
  <si>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</si>
  <si>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</si>
  <si>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</si>
  <si>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</si>
  <si>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</si>
  <si>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</si>
  <si>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</si>
  <si>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</si>
  <si>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</si>
  <si>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</si>
  <si>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</si>
  <si>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</si>
  <si>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</si>
  <si>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</si>
  <si>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</si>
  <si>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</si>
  <si>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</si>
  <si>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</si>
  <si>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</si>
  <si>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</si>
  <si>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</si>
  <si>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</si>
  <si>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</si>
  <si>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</si>
  <si>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</si>
  <si>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</si>
  <si>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</si>
  <si>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</si>
  <si>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</si>
  <si>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</si>
  <si>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</si>
  <si>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</si>
  <si>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</si>
  <si>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</si>
  <si>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</si>
  <si>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</si>
  <si>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</si>
  <si>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</si>
  <si>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</si>
  <si>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</si>
  <si>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</si>
  <si>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</si>
  <si>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</si>
  <si>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</si>
  <si>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</si>
  <si>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</si>
  <si>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</si>
  <si>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</si>
  <si>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</si>
  <si>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</si>
  <si>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</si>
  <si>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</si>
  <si>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</si>
  <si>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</si>
  <si>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</si>
  <si>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</si>
  <si>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</si>
  <si>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</si>
  <si>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</si>
  <si>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</si>
  <si>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</si>
  <si>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</si>
  <si>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</si>
  <si>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</si>
  <si>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</si>
  <si>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</si>
  <si>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</si>
  <si>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</si>
  <si>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</si>
  <si>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</si>
  <si>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</si>
  <si>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</si>
  <si>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</si>
  <si>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</si>
  <si>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</si>
  <si>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</si>
  <si>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</si>
  <si>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</si>
  <si>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</si>
  <si>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</si>
  <si>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</si>
  <si>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</si>
  <si>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</si>
  <si>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</si>
  <si>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</si>
  <si>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</si>
  <si>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</si>
  <si>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</si>
  <si>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</si>
  <si>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</si>
  <si>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</si>
  <si>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</si>
  <si>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</si>
  <si>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</si>
  <si>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</si>
  <si>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</si>
  <si>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</si>
  <si>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</si>
  <si>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</si>
  <si>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</si>
  <si>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</si>
  <si>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</si>
  <si>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</si>
  <si>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</si>
  <si>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</si>
  <si>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</si>
  <si>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</si>
  <si>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</si>
  <si>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</si>
  <si>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</si>
  <si>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</si>
  <si>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</si>
  <si>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</si>
  <si>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</si>
  <si>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</si>
  <si>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</si>
  <si>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</si>
  <si>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</si>
  <si>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</si>
  <si>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</si>
  <si>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</si>
  <si>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</si>
  <si>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</si>
  <si>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</si>
  <si>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</si>
  <si>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</si>
  <si>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</si>
  <si>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</si>
  <si>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</si>
  <si>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</si>
  <si>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</si>
  <si>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</si>
  <si>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</si>
  <si>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</si>
  <si>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</si>
  <si>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</si>
  <si>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</si>
  <si>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</si>
  <si>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</si>
  <si>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</si>
  <si>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</si>
  <si>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</si>
  <si>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</si>
  <si>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</si>
  <si>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</si>
  <si>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</si>
  <si>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</si>
  <si>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</si>
  <si>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</si>
  <si>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</si>
  <si>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</si>
  <si>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</si>
  <si>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</si>
  <si>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</si>
  <si>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</si>
  <si>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</si>
  <si>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</si>
  <si>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</si>
  <si>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</si>
  <si>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</si>
  <si>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</si>
  <si>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</si>
  <si>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</si>
  <si>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</si>
  <si>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</si>
  <si>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</si>
  <si>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</si>
  <si>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</si>
  <si>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</si>
  <si>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</si>
  <si>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</si>
  <si>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</si>
  <si>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</si>
  <si>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</si>
  <si>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</si>
  <si>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</si>
  <si>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</si>
  <si>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</si>
  <si>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</si>
  <si>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</si>
  <si>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</si>
  <si>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</si>
  <si>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</si>
  <si>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</si>
  <si>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</si>
  <si>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</si>
  <si>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</si>
  <si>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</si>
  <si>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</si>
  <si>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</si>
  <si>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</si>
  <si>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</si>
  <si>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</si>
  <si>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</si>
  <si>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</si>
  <si>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</si>
  <si>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</si>
  <si>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</si>
  <si>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</si>
  <si>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</si>
  <si>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</si>
  <si>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</si>
  <si>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</si>
  <si>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</si>
  <si>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</si>
  <si>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</si>
  <si>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</si>
  <si>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</si>
  <si>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</si>
  <si>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</si>
  <si>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</si>
  <si>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</si>
  <si>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</si>
  <si>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</si>
  <si>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</si>
  <si>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</si>
  <si>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</si>
  <si>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</si>
  <si>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</si>
  <si>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</si>
  <si>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</si>
  <si>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</si>
  <si>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</si>
  <si>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</si>
  <si>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</si>
  <si>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</si>
  <si>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</si>
  <si>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</si>
  <si>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</si>
  <si>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</si>
  <si>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</si>
  <si>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</si>
  <si>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</si>
  <si>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</si>
  <si>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</si>
  <si>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</si>
  <si>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</si>
  <si>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</si>
  <si>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</si>
  <si>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</si>
  <si>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</si>
  <si>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</si>
  <si>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</si>
  <si>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</si>
  <si>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</si>
  <si>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</si>
  <si>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</si>
  <si>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</si>
  <si>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</si>
  <si>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</si>
  <si>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</si>
  <si>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</si>
  <si>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</si>
  <si>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</si>
  <si>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</si>
  <si>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</si>
  <si>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</si>
  <si>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</si>
  <si>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</si>
  <si>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</si>
  <si>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</si>
  <si>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</si>
  <si>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</si>
  <si>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</si>
  <si>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</si>
  <si>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</si>
  <si>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</si>
  <si>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</si>
  <si>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</si>
  <si>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</si>
  <si>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</si>
  <si>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</si>
  <si>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</si>
  <si>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</si>
  <si>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</si>
  <si>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</si>
  <si>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</si>
  <si>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</si>
  <si>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</si>
  <si>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</si>
  <si>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</si>
  <si>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</si>
  <si>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</si>
  <si>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</si>
  <si>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</si>
  <si>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</si>
  <si>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</si>
  <si>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</si>
  <si>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</si>
  <si>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</si>
  <si>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</si>
  <si>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</si>
  <si>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</si>
  <si>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</si>
  <si>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</si>
  <si>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</si>
  <si>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</si>
  <si>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</si>
  <si>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</si>
  <si>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</si>
  <si>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</si>
  <si>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</si>
  <si>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</si>
  <si>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</si>
  <si>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</si>
  <si>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</si>
  <si>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</si>
  <si>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</si>
  <si>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</si>
  <si>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</si>
  <si>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</si>
  <si>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</si>
  <si>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</si>
  <si>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</si>
  <si>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</si>
  <si>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</si>
  <si>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</si>
  <si>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</si>
  <si>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</si>
  <si>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</si>
  <si>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</si>
  <si>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</si>
  <si>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</si>
  <si>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</si>
  <si>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</si>
  <si>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</si>
  <si>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</si>
  <si>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</si>
  <si>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</si>
  <si>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</si>
  <si>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</si>
  <si>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</si>
  <si>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</si>
  <si>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</si>
  <si>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</si>
  <si>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</si>
  <si>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</si>
  <si>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</si>
  <si>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</si>
  <si>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</si>
  <si>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</si>
  <si>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</si>
  <si>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</si>
  <si>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</si>
  <si>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</si>
  <si>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</si>
  <si>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</si>
  <si>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</si>
  <si>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</si>
  <si>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</si>
  <si>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</si>
  <si>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</si>
  <si>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</si>
  <si>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</si>
  <si>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</si>
  <si>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</si>
  <si>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</si>
  <si>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</si>
  <si>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</si>
  <si>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</si>
  <si>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</si>
  <si>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</si>
  <si>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</si>
  <si>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</si>
  <si>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</si>
  <si>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</si>
  <si>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</si>
  <si>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</si>
  <si>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</si>
  <si>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</si>
  <si>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</si>
  <si>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</si>
  <si>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</si>
  <si>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</si>
  <si>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</si>
  <si>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</si>
  <si>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</si>
  <si>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</si>
  <si>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</si>
  <si>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</si>
  <si>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</si>
  <si>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</si>
  <si>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</si>
  <si>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</si>
  <si>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</si>
  <si>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</si>
  <si>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</si>
  <si>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</si>
  <si>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</si>
  <si>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</si>
  <si>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</si>
  <si>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</si>
  <si>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</si>
  <si>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</si>
  <si>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</si>
  <si>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</si>
  <si>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</si>
  <si>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</si>
  <si>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</si>
  <si>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</si>
  <si>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</si>
  <si>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</si>
  <si>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</si>
  <si>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</si>
  <si>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</si>
  <si>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</si>
  <si>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</si>
  <si>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</si>
  <si>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</si>
  <si>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</si>
  <si>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</si>
  <si>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</si>
  <si>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</si>
  <si>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</si>
  <si>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</si>
  <si>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</si>
  <si>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</si>
  <si>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</si>
  <si>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</si>
  <si>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</si>
  <si>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</si>
  <si>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</si>
  <si>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</si>
  <si>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</si>
  <si>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</si>
  <si>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</si>
  <si>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</si>
  <si>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</si>
  <si>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</si>
  <si>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</si>
  <si>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</si>
  <si>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</si>
  <si>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</si>
  <si>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</si>
  <si>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</si>
  <si>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</si>
  <si>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</si>
  <si>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</si>
  <si>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</si>
  <si>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</si>
  <si>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</si>
  <si>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</si>
  <si>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</si>
  <si>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</si>
  <si>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</si>
  <si>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</si>
  <si>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</si>
  <si>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</si>
  <si>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</si>
  <si>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</si>
  <si>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</si>
  <si>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</si>
  <si>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</si>
  <si>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</si>
  <si>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</si>
  <si>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</si>
  <si>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</si>
  <si>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</si>
  <si>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</si>
  <si>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</si>
  <si>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</si>
  <si>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</si>
  <si>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</si>
  <si>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</si>
  <si>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</si>
  <si>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</si>
  <si>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</si>
  <si>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</si>
  <si>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</si>
  <si>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</si>
  <si>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</si>
  <si>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</si>
  <si>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</si>
  <si>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</si>
  <si>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</si>
  <si>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</si>
  <si>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</si>
  <si>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</si>
  <si>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</si>
  <si>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</si>
  <si>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</si>
  <si>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</si>
  <si>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</si>
  <si>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</si>
  <si>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</si>
  <si>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</si>
  <si>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</si>
  <si>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</si>
  <si>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</si>
  <si>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</si>
  <si>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</si>
  <si>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</si>
  <si>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</si>
  <si>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</si>
  <si>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</si>
  <si>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</si>
  <si>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</si>
  <si>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</si>
  <si>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</si>
  <si>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</si>
  <si>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</si>
  <si>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</si>
  <si>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</si>
  <si>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</si>
  <si>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</si>
  <si>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</si>
  <si>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</si>
  <si>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</si>
  <si>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</si>
  <si>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</si>
  <si>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</si>
  <si>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</si>
  <si>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</si>
  <si>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</si>
  <si>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</si>
  <si>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</si>
  <si>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</si>
  <si>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</si>
  <si>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</si>
  <si>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</si>
  <si>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</si>
  <si>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</si>
  <si>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</si>
  <si>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</si>
  <si>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</si>
  <si>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</si>
  <si>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</si>
  <si>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</si>
  <si>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</si>
  <si>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</si>
  <si>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</si>
  <si>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</si>
  <si>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</si>
  <si>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</si>
  <si>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</si>
  <si>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</si>
  <si>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</si>
  <si>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</si>
  <si>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</si>
  <si>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</si>
  <si>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</si>
  <si>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</si>
  <si>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</si>
  <si>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</si>
  <si>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</si>
  <si>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</si>
  <si>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</si>
  <si>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</si>
  <si>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</si>
  <si>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</si>
  <si>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</si>
  <si>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</si>
  <si>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</si>
  <si>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</si>
  <si>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</si>
  <si>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</si>
  <si>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</si>
  <si>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</si>
  <si>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</si>
  <si>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</si>
  <si>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</si>
  <si>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</si>
  <si>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</si>
  <si>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</si>
  <si>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</si>
  <si>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</si>
  <si>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</si>
  <si>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</si>
  <si>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</si>
  <si>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</si>
  <si>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</si>
  <si>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</si>
  <si>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</si>
  <si>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</si>
  <si>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</si>
  <si>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</si>
  <si>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</si>
  <si>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</si>
  <si>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</si>
  <si>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</si>
  <si>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</si>
  <si>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</si>
  <si>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</si>
  <si>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</si>
  <si>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</si>
  <si>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</si>
  <si>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</si>
  <si>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</si>
  <si>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</si>
  <si>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</si>
  <si>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</si>
  <si>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</si>
  <si>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</si>
  <si>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</si>
  <si>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</si>
  <si>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</si>
  <si>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</si>
  <si>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</si>
  <si>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</si>
  <si>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</si>
  <si>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</si>
  <si>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</si>
  <si>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</si>
  <si>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</si>
  <si>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</si>
  <si>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</si>
  <si>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</si>
  <si>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</si>
  <si>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</si>
  <si>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</si>
  <si>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</si>
  <si>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</si>
  <si>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</si>
  <si>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</si>
  <si>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</si>
  <si>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</si>
  <si>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</si>
  <si>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</si>
  <si>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</si>
  <si>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</si>
  <si>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</si>
  <si>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</si>
  <si>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</si>
  <si>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</si>
  <si>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</si>
  <si>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</si>
  <si>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</si>
  <si>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</si>
  <si>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</si>
  <si>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</si>
  <si>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</si>
  <si>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</si>
  <si>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</si>
  <si>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</si>
  <si>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</si>
  <si>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</si>
  <si>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</si>
  <si>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</si>
  <si>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</si>
  <si>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</si>
  <si>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</si>
  <si>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</si>
  <si>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</si>
  <si>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</si>
  <si>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</si>
  <si>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</si>
  <si>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</si>
  <si>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</si>
  <si>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</si>
  <si>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</si>
  <si>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</si>
  <si>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</si>
  <si>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</si>
  <si>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</si>
  <si>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</si>
  <si>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</si>
  <si>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</si>
  <si>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</si>
  <si>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</si>
  <si>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</si>
  <si>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</si>
  <si>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</si>
  <si>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</si>
  <si>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</si>
  <si>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</si>
  <si>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</si>
  <si>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</si>
  <si>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</si>
  <si>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</si>
  <si>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</si>
  <si>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</si>
  <si>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</si>
  <si>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</si>
  <si>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</si>
  <si>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</si>
  <si>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</si>
  <si>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</si>
  <si>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</si>
  <si>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</si>
  <si>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</si>
  <si>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</si>
  <si>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</si>
  <si>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</si>
  <si>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</si>
  <si>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</si>
  <si>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</si>
  <si>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</si>
  <si>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</si>
  <si>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</si>
  <si>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</si>
  <si>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</si>
  <si>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</si>
  <si>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</si>
  <si>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</si>
  <si>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</si>
  <si>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</si>
  <si>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</si>
  <si>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</si>
  <si>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</si>
  <si>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</si>
  <si>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</si>
  <si>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</si>
  <si>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</si>
  <si>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</si>
  <si>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</si>
  <si>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</si>
  <si>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</si>
  <si>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</si>
  <si>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</si>
  <si>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</si>
  <si>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</si>
  <si>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</si>
  <si>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</si>
  <si>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</si>
  <si>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</si>
  <si>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</si>
  <si>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</si>
  <si>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</si>
  <si>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</si>
  <si>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</si>
  <si>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</si>
  <si>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</si>
  <si>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</si>
  <si>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</si>
  <si>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</si>
  <si>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</si>
  <si>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</si>
  <si>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</si>
  <si>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</si>
  <si>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</si>
  <si>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</si>
  <si>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</si>
  <si>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</si>
  <si>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</si>
  <si>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</si>
  <si>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</si>
  <si>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</si>
  <si>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</si>
  <si>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</si>
  <si>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</si>
  <si>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</si>
  <si>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</si>
  <si>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</si>
  <si>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</si>
  <si>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</si>
  <si>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</si>
  <si>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</si>
  <si>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</si>
  <si>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</si>
  <si>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</si>
  <si>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</si>
  <si>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</si>
  <si>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</si>
  <si>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</si>
  <si>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</si>
  <si>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</si>
  <si>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</si>
  <si>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</si>
  <si>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</si>
  <si>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</si>
  <si>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</si>
  <si>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</si>
  <si>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</si>
  <si>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</si>
  <si>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</si>
  <si>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</si>
  <si>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</si>
  <si>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</si>
  <si>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</si>
  <si>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</si>
  <si>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</si>
  <si>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</si>
  <si>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</si>
  <si>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</si>
  <si>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</si>
  <si>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</si>
  <si>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</si>
  <si>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</si>
  <si>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</si>
  <si>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</si>
  <si>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</si>
  <si>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</si>
  <si>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</si>
  <si>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</si>
  <si>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</si>
  <si>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</si>
  <si>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</si>
  <si>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</si>
  <si>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</si>
  <si>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</si>
  <si>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</si>
  <si>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</si>
  <si>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</si>
  <si>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</si>
  <si>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</si>
  <si>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</si>
  <si>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</si>
  <si>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</si>
  <si>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</si>
  <si>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</si>
  <si>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</si>
  <si>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</si>
  <si>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</si>
  <si>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</si>
  <si>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</si>
  <si>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</si>
  <si>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</si>
  <si>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</si>
  <si>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</si>
  <si>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</si>
  <si>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</si>
  <si>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</si>
  <si>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</si>
  <si>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</si>
  <si>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</si>
  <si>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</si>
  <si>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</si>
  <si>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</si>
  <si>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</si>
  <si>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</si>
  <si>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</si>
  <si>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</si>
  <si>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</si>
  <si>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</si>
  <si>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</si>
  <si>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</si>
  <si>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</si>
  <si>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</si>
  <si>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</si>
  <si>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</si>
  <si>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</si>
  <si>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</si>
  <si>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</si>
  <si>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</si>
  <si>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</si>
  <si>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</si>
  <si>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</si>
  <si>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</si>
  <si>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</si>
  <si>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</si>
  <si>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</si>
  <si>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</si>
  <si>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</si>
  <si>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</si>
  <si>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</si>
  <si>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</si>
  <si>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</si>
  <si>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</si>
  <si>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</si>
  <si>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</si>
  <si>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</si>
  <si>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</si>
  <si>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</si>
  <si>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</si>
  <si>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</si>
  <si>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</si>
  <si>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</si>
  <si>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</si>
  <si>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</si>
  <si>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</si>
  <si>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</si>
  <si>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</si>
  <si>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</si>
  <si>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</si>
  <si>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</si>
  <si>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</si>
  <si>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</si>
  <si>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</si>
  <si>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</si>
  <si>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</si>
  <si>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</si>
  <si>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</si>
  <si>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</si>
  <si>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</si>
  <si>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</si>
  <si>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</si>
  <si>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</si>
  <si>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</si>
  <si>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</si>
  <si>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</si>
  <si>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</si>
  <si>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</si>
  <si>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</si>
  <si>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</si>
  <si>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</si>
  <si>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</si>
  <si>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</si>
  <si>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</si>
  <si>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</si>
  <si>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</si>
  <si>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</si>
  <si>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</si>
  <si>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</si>
  <si>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</si>
  <si>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</si>
  <si>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</si>
  <si>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</si>
  <si>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</si>
  <si>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</si>
  <si>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</si>
  <si>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</si>
  <si>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</si>
  <si>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</si>
  <si>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</si>
  <si>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</si>
  <si>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</si>
  <si>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</si>
  <si>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</si>
  <si>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</si>
  <si>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</si>
  <si>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</si>
  <si>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</si>
  <si>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</si>
  <si>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</si>
  <si>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</si>
  <si>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</si>
  <si>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</si>
  <si>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</si>
  <si>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</si>
  <si>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</si>
  <si>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</si>
  <si>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</si>
  <si>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</si>
  <si>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</si>
  <si>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</si>
  <si>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</si>
  <si>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</si>
  <si>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</si>
  <si>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</si>
  <si>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</si>
  <si>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</si>
  <si>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</si>
  <si>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</si>
  <si>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</si>
  <si>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</si>
  <si>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</si>
  <si>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</si>
  <si>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</si>
  <si>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</si>
  <si>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</si>
  <si>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</si>
  <si>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</si>
  <si>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</si>
  <si>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</si>
  <si>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</si>
  <si>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</si>
  <si>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</si>
  <si>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</si>
  <si>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</si>
  <si>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</si>
  <si>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</si>
  <si>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</si>
  <si>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</si>
  <si>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</si>
  <si>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</si>
  <si>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</si>
  <si>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</si>
  <si>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</si>
  <si>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</si>
  <si>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</si>
  <si>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</si>
  <si>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</si>
  <si>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</si>
  <si>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</si>
  <si>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</si>
  <si>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</si>
  <si>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</si>
  <si>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</si>
  <si>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</si>
  <si>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</si>
  <si>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</si>
  <si>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</si>
  <si>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</si>
  <si>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</si>
  <si>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</si>
  <si>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</si>
  <si>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</si>
  <si>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</si>
  <si>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</si>
  <si>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</si>
  <si>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</si>
  <si>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</si>
  <si>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</si>
  <si>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</si>
  <si>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</si>
  <si>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</si>
  <si>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</si>
  <si>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</si>
  <si>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</si>
  <si>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</si>
  <si>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</si>
  <si>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</si>
  <si>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</si>
  <si>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</si>
  <si>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</si>
  <si>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</si>
  <si>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</si>
  <si>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</si>
  <si>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</si>
  <si>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</si>
  <si>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</si>
  <si>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</si>
  <si>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</si>
  <si>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</si>
  <si>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</si>
  <si>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</si>
  <si>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</si>
  <si>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</si>
  <si>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</si>
  <si>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</si>
  <si>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</si>
  <si>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</si>
  <si>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</si>
  <si>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</si>
  <si>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</si>
  <si>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</si>
  <si>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</si>
  <si>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</si>
  <si>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</si>
  <si>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</si>
  <si>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</si>
  <si>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</si>
  <si>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</si>
  <si>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</si>
  <si>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</si>
  <si>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</si>
  <si>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</si>
  <si>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</si>
  <si>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</si>
  <si>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</si>
  <si>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</si>
  <si>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</si>
  <si>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</si>
  <si>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</si>
  <si>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</si>
  <si>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</si>
  <si>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</si>
  <si>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</si>
  <si>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</si>
  <si>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</si>
  <si>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</si>
  <si>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</si>
  <si>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</si>
  <si>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</si>
  <si>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</si>
  <si>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</si>
  <si>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</si>
  <si>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</si>
  <si>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</si>
  <si>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</si>
  <si>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</si>
  <si>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</si>
  <si>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</si>
  <si>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</si>
  <si>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</si>
  <si>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</si>
  <si>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</si>
  <si>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</si>
  <si>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</si>
  <si>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</si>
  <si>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</si>
  <si>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</si>
  <si>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</si>
  <si>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</si>
  <si>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</si>
  <si>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</si>
  <si>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</si>
  <si>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</si>
  <si>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</si>
  <si>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</si>
  <si>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</si>
  <si>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</si>
  <si>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</si>
  <si>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</si>
  <si>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</si>
  <si>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</si>
  <si>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</si>
  <si>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</si>
  <si>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</si>
  <si>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</si>
  <si>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</si>
  <si>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</si>
  <si>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</si>
  <si>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</si>
  <si>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</si>
  <si>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</si>
  <si>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</si>
  <si>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</si>
  <si>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</si>
  <si>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</si>
  <si>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</si>
  <si>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</si>
  <si>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</si>
  <si>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</si>
  <si>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</si>
  <si>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</si>
  <si>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</si>
  <si>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</si>
  <si>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</si>
  <si>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</si>
  <si>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</si>
  <si>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</si>
  <si>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</si>
  <si>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</si>
  <si>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</si>
  <si>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</si>
  <si>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</si>
  <si>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</si>
  <si>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</si>
  <si>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</si>
  <si>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</si>
  <si>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</si>
  <si>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</si>
  <si>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</si>
  <si>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</si>
  <si>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</si>
  <si>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</si>
  <si>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</si>
  <si>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</si>
  <si>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</si>
  <si>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</si>
  <si>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</si>
  <si>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</si>
  <si>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</si>
  <si>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</si>
  <si>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</si>
  <si>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</si>
  <si>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</si>
  <si>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</si>
  <si>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</si>
  <si>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</si>
  <si>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</si>
  <si>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</si>
  <si>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</si>
  <si>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</si>
  <si>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</si>
  <si>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</si>
  <si>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</si>
  <si>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</si>
  <si>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</si>
  <si>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</si>
  <si>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</si>
  <si>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</si>
  <si>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</si>
  <si>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</si>
  <si>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</si>
  <si>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</si>
  <si>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</si>
  <si>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</si>
  <si>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</si>
  <si>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</si>
  <si>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</si>
  <si>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</si>
  <si>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</si>
  <si>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</si>
  <si>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</si>
  <si>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</si>
  <si>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</si>
  <si>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</si>
  <si>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</si>
  <si>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</si>
  <si>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</si>
  <si>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</si>
  <si>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</si>
  <si>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</si>
  <si>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</si>
  <si>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</si>
  <si>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</si>
  <si>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</si>
  <si>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</si>
  <si>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</si>
  <si>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</si>
  <si>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</si>
  <si>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</si>
  <si>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</si>
  <si>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</si>
  <si>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</si>
  <si>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</si>
  <si>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</si>
  <si>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</si>
  <si>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</si>
  <si>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</si>
  <si>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</si>
  <si>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</si>
  <si>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</si>
  <si>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</si>
  <si>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</si>
  <si>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</si>
  <si>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</si>
  <si>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</si>
  <si>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</si>
  <si>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</si>
  <si>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</si>
  <si>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</si>
  <si>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</si>
  <si>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</si>
  <si>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</si>
  <si>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</si>
  <si>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</si>
  <si>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</si>
  <si>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</si>
  <si>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</si>
  <si>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</si>
  <si>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</si>
  <si>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</si>
  <si>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</si>
  <si>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</si>
  <si>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</si>
  <si>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</si>
  <si>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</si>
  <si>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</si>
  <si>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</si>
  <si>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</si>
  <si>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</si>
  <si>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</si>
  <si>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</si>
  <si>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</si>
  <si>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</si>
  <si>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</si>
  <si>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</si>
  <si>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</si>
  <si>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</si>
  <si>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</si>
  <si>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</si>
  <si>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</si>
  <si>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</si>
  <si>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</si>
  <si>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</si>
  <si>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</si>
  <si>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</si>
  <si>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</si>
  <si>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</si>
  <si>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</si>
  <si>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</si>
  <si>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</si>
  <si>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</si>
  <si>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</si>
  <si>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</si>
  <si>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</si>
  <si>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</si>
  <si>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</si>
  <si>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</si>
  <si>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</si>
  <si>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</si>
  <si>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</si>
  <si>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</si>
  <si>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</si>
  <si>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</si>
  <si>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</si>
  <si>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</si>
  <si>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</si>
  <si>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</si>
  <si>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</si>
  <si>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</si>
  <si>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</si>
  <si>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</si>
  <si>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</si>
  <si>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</si>
  <si>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</si>
  <si>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</si>
  <si>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</si>
  <si>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</si>
  <si>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</si>
  <si>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</si>
  <si>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</si>
  <si>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</si>
  <si>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</si>
  <si>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</si>
  <si>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</si>
  <si>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</si>
  <si>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</si>
  <si>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</si>
  <si>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</si>
  <si>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</si>
  <si>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</si>
  <si>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</si>
  <si>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</si>
  <si>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</si>
  <si>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</si>
  <si>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</si>
  <si>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</si>
  <si>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</si>
  <si>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</si>
  <si>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</si>
  <si>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</si>
  <si>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</si>
  <si>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</si>
  <si>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</si>
  <si>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</si>
  <si>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</si>
  <si>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</si>
  <si>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</si>
  <si>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</si>
  <si>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</si>
  <si>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</si>
  <si>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</si>
  <si>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</si>
  <si>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</si>
  <si>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</si>
  <si>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</si>
  <si>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</si>
  <si>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</si>
  <si>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</si>
  <si>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</si>
  <si>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</si>
  <si>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</si>
  <si>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</si>
  <si>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</si>
  <si>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</si>
  <si>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</si>
  <si>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</si>
  <si>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</si>
  <si>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</si>
  <si>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</si>
  <si>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</si>
  <si>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</si>
  <si>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</si>
  <si>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</si>
  <si>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</si>
  <si>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</si>
  <si>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</si>
  <si>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</si>
  <si>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</si>
  <si>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</si>
  <si>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</si>
  <si>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</si>
  <si>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</si>
  <si>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</si>
  <si>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</si>
  <si>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</si>
  <si>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</si>
  <si>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</si>
  <si>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</si>
  <si>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</si>
  <si>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</si>
  <si>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</si>
  <si>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</si>
  <si>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</si>
  <si>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</si>
  <si>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</si>
  <si>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</si>
  <si>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</si>
  <si>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</si>
  <si>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</si>
  <si>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</si>
  <si>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</si>
  <si>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</si>
  <si>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</si>
  <si>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</si>
  <si>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</si>
  <si>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</si>
  <si>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</si>
  <si>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</si>
  <si>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</si>
  <si>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</si>
  <si>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</si>
  <si>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</si>
  <si>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</si>
  <si>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</si>
  <si>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</si>
  <si>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</si>
  <si>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</si>
  <si>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</si>
  <si>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</si>
  <si>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</si>
  <si>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</si>
  <si>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</si>
  <si>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</si>
  <si>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</si>
  <si>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</si>
  <si>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</si>
  <si>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</si>
  <si>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</si>
  <si>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</si>
  <si>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</si>
  <si>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</si>
  <si>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</si>
  <si>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</si>
  <si>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</si>
  <si>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</si>
  <si>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</si>
  <si>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</si>
  <si>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</si>
  <si>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</si>
  <si>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</si>
  <si>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</si>
  <si>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</si>
  <si>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</si>
  <si>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</si>
  <si>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</si>
  <si>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</si>
  <si>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</si>
  <si>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</si>
  <si>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</si>
  <si>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</si>
  <si>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</si>
  <si>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</si>
  <si>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</si>
  <si>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</si>
  <si>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</si>
  <si>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</si>
  <si>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</si>
  <si>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</si>
  <si>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</si>
  <si>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</si>
  <si>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</si>
  <si>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</si>
  <si>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</si>
  <si>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</si>
  <si>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</si>
  <si>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</si>
  <si>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</si>
  <si>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</si>
  <si>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</si>
  <si>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</si>
  <si>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</si>
  <si>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</si>
  <si>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</si>
  <si>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</si>
  <si>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</si>
  <si>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</si>
  <si>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</si>
  <si>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</si>
  <si>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</si>
  <si>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</si>
  <si>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</si>
  <si>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</si>
  <si>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</si>
  <si>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</si>
  <si>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</si>
  <si>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</si>
  <si>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</si>
  <si>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</si>
  <si>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</si>
  <si>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</si>
  <si>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</si>
  <si>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</si>
  <si>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</si>
  <si>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</si>
  <si>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</si>
  <si>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</si>
  <si>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</si>
  <si>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</si>
  <si>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</si>
  <si>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</si>
  <si>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</si>
  <si>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</si>
  <si>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</si>
  <si>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</si>
  <si>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</si>
  <si>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</si>
  <si>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</si>
  <si>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</si>
  <si>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</si>
  <si>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</si>
  <si>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</si>
  <si>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</si>
  <si>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</si>
  <si>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</si>
  <si>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</si>
  <si>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</si>
  <si>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</si>
  <si>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</si>
  <si>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</si>
  <si>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</si>
  <si>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</si>
  <si>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</si>
  <si>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</si>
  <si>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</si>
  <si>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</si>
  <si>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</si>
  <si>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</si>
  <si>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</si>
  <si>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</si>
  <si>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</si>
  <si>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</si>
  <si>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</si>
  <si>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</si>
  <si>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</si>
  <si>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</si>
  <si>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</si>
  <si>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</si>
  <si>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</si>
  <si>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</si>
  <si>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</si>
  <si>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</si>
  <si>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</si>
  <si>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</si>
  <si>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</si>
  <si>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</si>
  <si>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</si>
  <si>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</si>
  <si>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</si>
  <si>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</si>
  <si>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</si>
  <si>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</si>
  <si>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</si>
  <si>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</si>
  <si>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</si>
  <si>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</si>
  <si>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</si>
  <si>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</si>
  <si>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</si>
  <si>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</si>
  <si>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</si>
  <si>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</si>
  <si>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</si>
  <si>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</si>
  <si>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</si>
  <si>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</si>
  <si>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</si>
  <si>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</si>
  <si>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</si>
  <si>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</si>
  <si>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</si>
  <si>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</si>
  <si>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</si>
  <si>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</si>
  <si>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</si>
  <si>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</si>
  <si>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</si>
  <si>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</si>
  <si>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</si>
  <si>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</si>
  <si>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</si>
  <si>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</si>
  <si>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</si>
  <si>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</si>
  <si>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</si>
  <si>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</si>
  <si>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</si>
  <si>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</si>
  <si>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</si>
  <si>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</si>
  <si>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</si>
  <si>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</si>
  <si>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</si>
  <si>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</si>
  <si>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</si>
  <si>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</si>
  <si>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</si>
  <si>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</si>
  <si>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</si>
  <si>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</si>
  <si>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</si>
  <si>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</si>
  <si>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</si>
  <si>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</si>
  <si>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</si>
  <si>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</si>
  <si>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</si>
  <si>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</si>
  <si>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</si>
  <si>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</si>
  <si>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</si>
  <si>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</si>
  <si>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</si>
  <si>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</si>
  <si>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</si>
  <si>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</si>
  <si>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</si>
  <si>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</si>
  <si>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</si>
  <si>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</si>
  <si>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</si>
  <si>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</si>
  <si>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</si>
  <si>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</si>
  <si>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</si>
  <si>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</si>
  <si>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</si>
  <si>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</si>
  <si>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</si>
  <si>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</si>
  <si>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</si>
  <si>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</si>
  <si>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</si>
  <si>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</si>
  <si>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</si>
  <si>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</si>
  <si>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</si>
  <si>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</si>
  <si>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</si>
  <si>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</si>
  <si>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</si>
  <si>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</si>
  <si>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</si>
  <si>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</si>
  <si>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</si>
  <si>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</si>
  <si>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</si>
  <si>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</si>
  <si>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</si>
  <si>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</si>
  <si>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</si>
  <si>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</si>
  <si>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</si>
  <si>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</si>
  <si>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</si>
  <si>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</si>
  <si>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</si>
  <si>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</si>
  <si>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</si>
  <si>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</si>
  <si>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</si>
  <si>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</si>
  <si>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</si>
  <si>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</si>
  <si>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</si>
  <si>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</si>
  <si>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</si>
  <si>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</si>
  <si>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</si>
  <si>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</si>
  <si>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</si>
  <si>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</si>
  <si>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</si>
  <si>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</si>
  <si>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</si>
  <si>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</si>
  <si>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</si>
  <si>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</si>
  <si>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</si>
  <si>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</si>
  <si>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</si>
  <si>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</si>
  <si>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</si>
  <si>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</si>
  <si>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</si>
  <si>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</si>
  <si>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</si>
  <si>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</si>
  <si>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</si>
  <si>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</si>
  <si>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</si>
  <si>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</si>
  <si>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</si>
  <si>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</si>
  <si>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</si>
  <si>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</si>
  <si>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</si>
  <si>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</si>
  <si>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</si>
  <si>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</si>
  <si>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</si>
  <si>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</si>
  <si>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</si>
  <si>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</si>
  <si>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</si>
  <si>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</si>
  <si>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</si>
  <si>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</si>
  <si>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</si>
  <si>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</si>
  <si>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</si>
  <si>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</si>
  <si>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</si>
  <si>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</si>
  <si>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</si>
  <si>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</si>
  <si>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</si>
  <si>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</si>
  <si>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</si>
  <si>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</si>
  <si>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</si>
  <si>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</si>
  <si>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</si>
  <si>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</si>
  <si>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</si>
  <si>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</si>
  <si>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</si>
  <si>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</si>
  <si>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</si>
  <si>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</si>
  <si>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</si>
  <si>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</si>
  <si>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</si>
  <si>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</si>
  <si>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</si>
  <si>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</si>
  <si>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</si>
  <si>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</si>
  <si>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</si>
  <si>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</si>
  <si>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</si>
  <si>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</si>
  <si>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</si>
  <si>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</si>
  <si>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</si>
  <si>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</si>
  <si>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</si>
  <si>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</si>
  <si>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</si>
  <si>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</si>
  <si>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</si>
  <si>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</si>
  <si>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</si>
  <si>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</si>
  <si>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</si>
  <si>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</si>
  <si>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</si>
  <si>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</si>
  <si>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</si>
  <si>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</si>
  <si>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</si>
  <si>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</si>
  <si>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</si>
  <si>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</si>
  <si>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</si>
  <si>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</si>
  <si>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</si>
  <si>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</si>
  <si>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</si>
  <si>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</si>
  <si>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</si>
  <si>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</si>
  <si>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</si>
  <si>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</si>
  <si>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</si>
  <si>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</si>
  <si>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</si>
  <si>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</si>
  <si>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</si>
  <si>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</si>
  <si>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</si>
  <si>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</si>
  <si>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</si>
  <si>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</si>
  <si>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</si>
  <si>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</si>
  <si>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</si>
  <si>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</si>
  <si>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</si>
  <si>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</si>
  <si>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</si>
  <si>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</si>
  <si>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</si>
  <si>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</si>
  <si>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</si>
  <si>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</si>
  <si>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</si>
  <si>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</si>
  <si>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</si>
  <si>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</si>
  <si>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</si>
  <si>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</si>
  <si>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</si>
  <si>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</si>
  <si>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</si>
  <si>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</si>
  <si>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</si>
  <si>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</si>
  <si>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</si>
  <si>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</si>
  <si>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</si>
  <si>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</si>
  <si>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</si>
  <si>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</si>
  <si>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</si>
  <si>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</si>
  <si>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</si>
  <si>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</si>
  <si>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</si>
  <si>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</si>
  <si>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</si>
  <si>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</si>
  <si>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</si>
  <si>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</si>
  <si>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</si>
  <si>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</si>
  <si>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</si>
  <si>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</si>
  <si>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</si>
  <si>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</si>
  <si>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</si>
  <si>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</si>
  <si>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</si>
  <si>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</si>
  <si>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</si>
  <si>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</si>
  <si>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</si>
  <si>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</si>
  <si>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</si>
  <si>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</si>
  <si>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</si>
  <si>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</si>
  <si>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</si>
  <si>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</si>
  <si>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</si>
  <si>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</si>
  <si>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</si>
  <si>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</si>
  <si>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</si>
  <si>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</si>
  <si>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</si>
  <si>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</si>
  <si>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</si>
  <si>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</si>
  <si>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</si>
  <si>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</si>
  <si>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</si>
  <si>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</si>
  <si>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</si>
  <si>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</si>
  <si>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</si>
  <si>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</si>
  <si>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</si>
  <si>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</si>
  <si>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</si>
  <si>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</si>
  <si>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</si>
  <si>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</si>
  <si>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</si>
  <si>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</si>
  <si>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</si>
  <si>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</si>
  <si>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</si>
  <si>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</si>
  <si>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</si>
  <si>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</si>
  <si>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</si>
  <si>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</si>
  <si>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</si>
  <si>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</si>
  <si>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</si>
  <si>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</si>
  <si>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</si>
  <si>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</si>
  <si>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</si>
  <si>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</si>
  <si>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</si>
  <si>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</si>
  <si>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</si>
  <si>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</si>
  <si>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</si>
  <si>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</si>
  <si>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</si>
  <si>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</si>
  <si>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</si>
  <si>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</si>
  <si>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</si>
  <si>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</si>
  <si>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</si>
  <si>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</si>
  <si>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</si>
  <si>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</si>
  <si>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</si>
  <si>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</si>
  <si>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</si>
  <si>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</si>
  <si>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</si>
  <si>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</si>
  <si>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</si>
  <si>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</si>
  <si>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</si>
  <si>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</si>
  <si>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</si>
  <si>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</si>
  <si>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</si>
  <si>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</si>
  <si>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</si>
  <si>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</si>
  <si>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</si>
  <si>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</si>
  <si>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</si>
  <si>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</si>
  <si>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</si>
  <si>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</si>
  <si>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</si>
  <si>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</si>
  <si>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</si>
  <si>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</si>
  <si>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</si>
  <si>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</si>
  <si>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</si>
  <si>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</si>
  <si>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</si>
  <si>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</si>
  <si>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</si>
  <si>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</si>
  <si>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</si>
  <si>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</si>
  <si>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</si>
  <si>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</si>
  <si>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</si>
  <si>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</si>
  <si>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</si>
  <si>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</si>
  <si>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</si>
  <si>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</si>
  <si>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</si>
  <si>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</si>
  <si>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</si>
  <si>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</si>
  <si>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</si>
  <si>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</si>
  <si>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</si>
  <si>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</si>
  <si>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</si>
  <si>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</si>
  <si>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</si>
  <si>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</si>
  <si>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</si>
  <si>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</si>
  <si>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</si>
  <si>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</si>
  <si>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</si>
  <si>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</si>
  <si>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</si>
  <si>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</si>
  <si>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</si>
  <si>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</si>
  <si>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</si>
  <si>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</si>
  <si>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</si>
  <si>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</si>
  <si>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</si>
  <si>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</si>
  <si>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</si>
  <si>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</si>
  <si>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</si>
  <si>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</si>
  <si>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</si>
  <si>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</si>
  <si>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</si>
  <si>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</si>
  <si>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</si>
  <si>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</si>
  <si>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</si>
  <si>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</si>
  <si>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</si>
  <si>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</si>
  <si>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</si>
  <si>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</si>
  <si>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</si>
  <si>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</si>
  <si>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</si>
  <si>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</si>
  <si>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</si>
  <si>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</si>
  <si>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</si>
  <si>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</si>
  <si>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</si>
  <si>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</si>
  <si>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</si>
  <si>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</si>
  <si>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</si>
  <si>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</si>
  <si>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</si>
  <si>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</si>
  <si>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</si>
  <si>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</si>
  <si>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</si>
  <si>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</si>
  <si>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</si>
  <si>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</si>
  <si>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</si>
  <si>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</si>
  <si>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</si>
  <si>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</si>
  <si>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</si>
  <si>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</si>
  <si>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</si>
  <si>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</si>
  <si>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</si>
  <si>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</si>
  <si>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</si>
  <si>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</si>
  <si>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</si>
  <si>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</si>
  <si>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</si>
  <si>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</si>
  <si>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</si>
  <si>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</si>
  <si>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</si>
  <si>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</si>
  <si>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</si>
  <si>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</si>
  <si>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</si>
  <si>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</si>
  <si>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</si>
  <si>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</si>
  <si>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</si>
  <si>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</si>
  <si>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</si>
  <si>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</si>
  <si>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</si>
  <si>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</si>
  <si>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</si>
  <si>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</si>
  <si>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</si>
  <si>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</si>
  <si>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</si>
  <si>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</si>
  <si>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</si>
  <si>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</si>
  <si>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</si>
  <si>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</si>
  <si>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</si>
  <si>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</si>
  <si>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</si>
  <si>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</si>
  <si>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</si>
  <si>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</si>
  <si>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</si>
  <si>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</si>
  <si>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</si>
  <si>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</si>
  <si>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</si>
  <si>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</si>
  <si>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</si>
  <si>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</si>
  <si>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</si>
  <si>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</si>
  <si>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</si>
  <si>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</si>
  <si>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</si>
  <si>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</si>
  <si>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</si>
  <si>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</si>
  <si>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</si>
  <si>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</si>
  <si>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</si>
  <si>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</si>
  <si>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</si>
  <si>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</si>
  <si>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</si>
  <si>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</si>
  <si>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</si>
  <si>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</si>
  <si>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</si>
  <si>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</si>
  <si>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</si>
  <si>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</si>
  <si>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</si>
  <si>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</si>
  <si>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</si>
  <si>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</si>
  <si>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</si>
  <si>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</si>
  <si>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</si>
  <si>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</si>
  <si>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</si>
  <si>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</si>
  <si>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</si>
  <si>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</si>
  <si>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</si>
  <si>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</si>
  <si>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</si>
  <si>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</si>
  <si>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</si>
  <si>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</si>
  <si>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</si>
  <si>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</si>
  <si>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</si>
  <si>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</si>
  <si>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</si>
  <si>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</si>
  <si>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</si>
  <si>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</si>
  <si>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</si>
  <si>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</si>
  <si>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</si>
  <si>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</si>
  <si>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</si>
  <si>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</si>
  <si>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</si>
  <si>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</si>
  <si>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</si>
  <si>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</si>
  <si>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</si>
  <si>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</si>
  <si>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</si>
  <si>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</si>
  <si>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</si>
  <si>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</si>
  <si>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</si>
  <si>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</si>
  <si>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</si>
  <si>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</si>
  <si>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</si>
  <si>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</si>
  <si>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</si>
  <si>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</si>
  <si>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</si>
  <si>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</si>
  <si>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</si>
  <si>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</si>
  <si>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</si>
  <si>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</si>
  <si>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</si>
  <si>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</si>
  <si>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</si>
  <si>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</si>
  <si>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</si>
  <si>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</si>
  <si>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</si>
  <si>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</si>
  <si>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</si>
  <si>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</si>
  <si>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</si>
  <si>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</si>
  <si>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</si>
  <si>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</si>
  <si>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</si>
  <si>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</si>
  <si>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</si>
  <si>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</si>
  <si>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</si>
  <si>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</si>
  <si>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</si>
  <si>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</si>
  <si>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</si>
  <si>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</si>
  <si>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</si>
  <si>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</si>
  <si>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</si>
  <si>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</si>
  <si>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</si>
  <si>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</si>
  <si>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</si>
  <si>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</si>
  <si>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</si>
  <si>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</si>
  <si>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</si>
  <si>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</si>
  <si>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</si>
  <si>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</si>
  <si>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</si>
  <si>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</si>
  <si>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</si>
  <si>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</si>
  <si>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</si>
  <si>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</si>
  <si>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</si>
  <si>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</si>
  <si>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</si>
  <si>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</si>
  <si>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</si>
  <si>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</si>
  <si>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</si>
  <si>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</si>
  <si>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</si>
  <si>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</si>
  <si>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</si>
  <si>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</si>
  <si>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</si>
  <si>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</si>
  <si>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</si>
  <si>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</si>
  <si>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</si>
  <si>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</si>
  <si>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</si>
  <si>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</si>
  <si>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</si>
  <si>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</si>
  <si>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</si>
  <si>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</si>
  <si>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</si>
  <si>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</si>
  <si>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</si>
  <si>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</si>
  <si>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</si>
  <si>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</si>
  <si>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</si>
  <si>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</si>
  <si>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</si>
  <si>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</si>
  <si>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</si>
  <si>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</si>
  <si>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</si>
  <si>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</si>
  <si>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</si>
  <si>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</si>
  <si>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</si>
  <si>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</si>
  <si>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</si>
  <si>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</si>
  <si>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</si>
  <si>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</si>
  <si>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</si>
  <si>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</si>
  <si>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</si>
  <si>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</si>
  <si>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</si>
  <si>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</si>
  <si>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</si>
  <si>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</si>
  <si>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</si>
  <si>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</si>
  <si>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</si>
  <si>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</si>
  <si>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</si>
  <si>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</si>
  <si>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</si>
  <si>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</si>
  <si>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</si>
  <si>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</si>
  <si>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</si>
  <si>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</si>
  <si>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</si>
  <si>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</si>
  <si>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</si>
  <si>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</si>
  <si>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</si>
  <si>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</si>
  <si>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</si>
  <si>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</si>
  <si>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</si>
  <si>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</si>
  <si>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</si>
  <si>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</si>
  <si>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</si>
  <si>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</si>
  <si>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</si>
  <si>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</si>
  <si>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</si>
  <si>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</si>
  <si>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</si>
  <si>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</si>
  <si>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</si>
  <si>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</si>
  <si>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</si>
  <si>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</si>
  <si>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</si>
  <si>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</si>
  <si>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</si>
  <si>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</si>
  <si>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</si>
  <si>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</si>
  <si>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</si>
  <si>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</si>
  <si>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</si>
  <si>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</si>
  <si>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</si>
  <si>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</si>
  <si>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</si>
  <si>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</si>
  <si>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</si>
  <si>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</si>
  <si>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</si>
  <si>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</si>
  <si>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</si>
  <si>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</si>
  <si>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</si>
  <si>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</si>
  <si>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</si>
  <si>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</si>
  <si>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</si>
  <si>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</si>
  <si>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</si>
  <si>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</si>
  <si>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</si>
  <si>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</si>
  <si>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</si>
  <si>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</si>
  <si>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</si>
  <si>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</si>
  <si>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</si>
  <si>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</si>
  <si>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</si>
  <si>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</si>
  <si>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</si>
  <si>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</si>
  <si>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</si>
  <si>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</si>
  <si>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</si>
  <si>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</si>
  <si>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</si>
  <si>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</si>
  <si>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</si>
  <si>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</si>
  <si>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</si>
  <si>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</si>
  <si>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</si>
  <si>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</si>
  <si>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</si>
  <si>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</si>
  <si>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</si>
  <si>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</si>
  <si>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</si>
  <si>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</si>
  <si>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</si>
  <si>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</si>
  <si>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</si>
  <si>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</si>
  <si>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</si>
  <si>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</si>
  <si>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</si>
  <si>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</si>
  <si>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</si>
  <si>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</si>
  <si>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</si>
  <si>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</si>
  <si>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</si>
  <si>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</si>
  <si>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</si>
  <si>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</si>
  <si>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</si>
  <si>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</si>
  <si>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</si>
  <si>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</si>
  <si>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</si>
  <si>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</si>
  <si>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</si>
  <si>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</si>
  <si>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</si>
  <si>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</si>
  <si>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</si>
  <si>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</si>
  <si>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</si>
  <si>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</si>
  <si>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</si>
  <si>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</si>
  <si>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</si>
  <si>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</si>
  <si>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</si>
  <si>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</si>
  <si>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</si>
  <si>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</si>
  <si>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</si>
  <si>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</si>
  <si>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</si>
  <si>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</si>
  <si>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</si>
  <si>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</si>
  <si>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</si>
  <si>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</si>
  <si>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</si>
  <si>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</si>
  <si>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</si>
  <si>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</si>
  <si>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</si>
  <si>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</si>
  <si>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</si>
  <si>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</si>
  <si>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</si>
  <si>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</si>
  <si>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</si>
  <si>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</si>
  <si>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</si>
  <si>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</si>
  <si>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</si>
  <si>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</si>
  <si>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</si>
  <si>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</si>
  <si>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</si>
  <si>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</si>
  <si>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</si>
  <si>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</si>
  <si>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</si>
  <si>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</si>
  <si>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</si>
  <si>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</si>
  <si>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</si>
  <si>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</si>
  <si>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</si>
  <si>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</si>
  <si>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</si>
  <si>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</si>
  <si>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</si>
  <si>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</si>
  <si>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</si>
  <si>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</si>
  <si>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</si>
  <si>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</si>
  <si>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</si>
  <si>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</si>
  <si>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</si>
  <si>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</si>
  <si>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</si>
  <si>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</si>
  <si>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</si>
  <si>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</si>
  <si>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</si>
  <si>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</si>
  <si>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</si>
  <si>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</si>
  <si>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</si>
  <si>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</si>
  <si>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</si>
  <si>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</si>
  <si>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</si>
  <si>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</si>
  <si>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</si>
  <si>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</si>
  <si>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</si>
  <si>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</si>
  <si>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</si>
  <si>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</si>
  <si>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</si>
  <si>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</si>
  <si>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</si>
  <si>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</si>
  <si>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</si>
  <si>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</si>
  <si>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</si>
  <si>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</si>
  <si>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</si>
  <si>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</si>
  <si>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</si>
  <si>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</si>
  <si>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</si>
  <si>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</si>
  <si>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</si>
  <si>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</si>
  <si>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</si>
  <si>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</si>
  <si>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</si>
  <si>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</si>
  <si>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</si>
  <si>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</si>
  <si>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</si>
  <si>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</si>
  <si>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</si>
  <si>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</si>
  <si>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</si>
  <si>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</si>
  <si>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</si>
  <si>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</si>
  <si>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</si>
  <si>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</si>
  <si>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</si>
  <si>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</si>
  <si>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</si>
  <si>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</si>
  <si>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</si>
  <si>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</si>
  <si>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</si>
  <si>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</si>
  <si>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</si>
  <si>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</si>
  <si>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</si>
  <si>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</si>
  <si>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</si>
  <si>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</si>
  <si>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</si>
  <si>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</si>
  <si>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</si>
  <si>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</si>
  <si>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</si>
  <si>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</si>
  <si>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</si>
  <si>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</si>
  <si>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</si>
  <si>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</si>
  <si>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</si>
  <si>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</si>
  <si>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</si>
  <si>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</si>
  <si>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</si>
  <si>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</si>
  <si>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</si>
  <si>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</si>
  <si>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</si>
  <si>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</si>
  <si>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</si>
  <si>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</si>
  <si>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</si>
  <si>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</si>
  <si>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</si>
  <si>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</si>
  <si>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</si>
  <si>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</si>
  <si>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</si>
  <si>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</si>
  <si>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</si>
  <si>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</si>
  <si>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</si>
  <si>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</si>
  <si>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</si>
  <si>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</si>
  <si>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</si>
  <si>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</si>
  <si>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</si>
  <si>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</si>
  <si>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</si>
  <si>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</si>
  <si>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</si>
  <si>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</si>
  <si>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</si>
  <si>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</si>
  <si>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</si>
  <si>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</si>
  <si>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</si>
  <si>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</si>
  <si>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</si>
  <si>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</si>
  <si>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</si>
  <si>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</si>
  <si>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</si>
  <si>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</si>
  <si>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</si>
  <si>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</si>
  <si>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</si>
  <si>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</si>
  <si>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</si>
  <si>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</si>
  <si>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</si>
  <si>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</si>
  <si>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</si>
  <si>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</si>
  <si>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</si>
  <si>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</si>
  <si>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</si>
  <si>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</si>
  <si>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</si>
  <si>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</si>
  <si>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</si>
  <si>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</si>
  <si>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</si>
  <si>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</si>
  <si>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</si>
  <si>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</si>
  <si>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</si>
  <si>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</si>
  <si>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</si>
  <si>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</si>
  <si>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</si>
  <si>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</si>
  <si>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</si>
  <si>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</si>
  <si>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</si>
  <si>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</si>
  <si>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</si>
  <si>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</si>
  <si>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</si>
  <si>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</si>
  <si>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</si>
  <si>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</si>
  <si>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</si>
  <si>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</si>
  <si>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</si>
  <si>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</si>
  <si>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</si>
  <si>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</si>
  <si>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</si>
  <si>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</si>
  <si>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</si>
  <si>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</si>
  <si>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</si>
  <si>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</si>
  <si>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</si>
  <si>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</si>
  <si>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</si>
  <si>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</si>
  <si>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</si>
  <si>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</si>
  <si>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</si>
  <si>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</si>
  <si>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</si>
  <si>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</si>
  <si>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</si>
  <si>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</si>
  <si>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</si>
  <si>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</si>
  <si>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</si>
  <si>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</si>
  <si>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</si>
  <si>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</si>
  <si>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</si>
  <si>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</si>
  <si>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</si>
  <si>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</si>
  <si>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</si>
  <si>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</si>
  <si>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</si>
  <si>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</si>
  <si>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</si>
  <si>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</si>
  <si>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</si>
  <si>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</si>
  <si>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</si>
  <si>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</si>
  <si>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</si>
  <si>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</si>
  <si>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</si>
  <si>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</si>
  <si>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</si>
  <si>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</si>
  <si>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</si>
  <si>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</si>
  <si>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</si>
  <si>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</si>
  <si>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</si>
  <si>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</si>
  <si>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</si>
  <si>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</si>
  <si>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</si>
  <si>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</si>
  <si>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</si>
  <si>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</si>
  <si>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</si>
  <si>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</si>
  <si>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</si>
  <si>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</si>
  <si>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</si>
  <si>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</si>
  <si>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</si>
  <si>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</si>
  <si>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</si>
  <si>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</si>
  <si>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</si>
  <si>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</si>
  <si>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</si>
  <si>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</si>
  <si>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</si>
  <si>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</si>
  <si>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</si>
  <si>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</si>
  <si>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</si>
  <si>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</si>
  <si>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</si>
  <si>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</si>
  <si>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</si>
  <si>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</si>
  <si>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</si>
  <si>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</si>
  <si>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</si>
  <si>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</si>
  <si>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</si>
  <si>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</si>
  <si>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</si>
  <si>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</si>
  <si>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</si>
  <si>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</si>
  <si>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</si>
  <si>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</si>
  <si>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</si>
  <si>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</si>
  <si>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</si>
  <si>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</si>
  <si>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</si>
  <si>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</si>
  <si>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</si>
  <si>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</si>
  <si>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</si>
  <si>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</si>
  <si>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</si>
  <si>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</si>
  <si>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</si>
  <si>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</si>
  <si>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</si>
  <si>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</si>
  <si>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</si>
  <si>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</si>
  <si>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</si>
  <si>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</si>
  <si>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</si>
  <si>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</si>
  <si>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</si>
  <si>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</si>
  <si>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</si>
  <si>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</si>
  <si>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</si>
  <si>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</si>
  <si>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</si>
  <si>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</si>
  <si>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</si>
  <si>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</si>
  <si>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</si>
  <si>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</si>
  <si>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</si>
  <si>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</si>
  <si>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</si>
  <si>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</si>
  <si>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</si>
  <si>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</si>
  <si>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</si>
  <si>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</si>
  <si>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</si>
  <si>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</si>
  <si>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</si>
  <si>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</si>
  <si>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</si>
  <si>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</si>
  <si>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</si>
  <si>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</si>
  <si>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</si>
  <si>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</si>
  <si>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</si>
  <si>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</si>
  <si>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</si>
  <si>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</si>
  <si>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</si>
  <si>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</si>
  <si>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</si>
  <si>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</si>
  <si>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</si>
  <si>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</si>
  <si>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</si>
  <si>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</si>
  <si>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</si>
  <si>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</si>
  <si>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</si>
  <si>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</si>
  <si>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</si>
  <si>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</si>
  <si>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</si>
  <si>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</si>
  <si>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</si>
  <si>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</si>
  <si>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</si>
  <si>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</si>
  <si>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</si>
  <si>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</si>
  <si>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</si>
  <si>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</si>
  <si>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</si>
  <si>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</si>
  <si>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</si>
  <si>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</si>
  <si>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</si>
  <si>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</si>
  <si>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</si>
  <si>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</si>
  <si>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</si>
  <si>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</si>
  <si>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</si>
  <si>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</si>
  <si>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</si>
  <si>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</si>
  <si>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</si>
  <si>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</si>
  <si>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</si>
  <si>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</si>
  <si>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</si>
  <si>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</si>
  <si>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</si>
  <si>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</si>
  <si>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</si>
  <si>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</si>
  <si>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</si>
  <si>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</si>
  <si>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</si>
  <si>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</si>
  <si>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</si>
  <si>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</si>
  <si>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</si>
  <si>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</si>
  <si>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</si>
  <si>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</si>
  <si>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</si>
  <si>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</si>
  <si>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</si>
  <si>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</si>
  <si>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</si>
  <si>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</si>
  <si>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</si>
  <si>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</si>
  <si>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</si>
  <si>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</si>
  <si>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</si>
  <si>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</si>
  <si>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</si>
  <si>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</si>
  <si>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</si>
  <si>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</si>
  <si>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</si>
  <si>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</si>
  <si>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</si>
  <si>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</si>
  <si>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</si>
  <si>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</si>
  <si>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</si>
  <si>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</si>
  <si>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</si>
  <si>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</si>
  <si>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</si>
  <si>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</si>
  <si>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</si>
  <si>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</si>
  <si>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</si>
  <si>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</si>
  <si>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</si>
  <si>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</si>
  <si>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</si>
  <si>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</si>
  <si>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</si>
  <si>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</si>
  <si>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</si>
  <si>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</si>
  <si>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</si>
  <si>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</si>
  <si>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</si>
  <si>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</si>
  <si>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</si>
  <si>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</si>
  <si>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</si>
  <si>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</si>
  <si>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</si>
  <si>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</si>
  <si>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</si>
  <si>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</si>
  <si>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</si>
  <si>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</si>
  <si>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</si>
  <si>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</si>
  <si>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</si>
  <si>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</si>
  <si>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</si>
  <si>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</si>
  <si>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</si>
  <si>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</si>
  <si>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</si>
  <si>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</si>
  <si>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</si>
  <si>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</si>
  <si>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</si>
  <si>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</si>
  <si>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</si>
  <si>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</si>
  <si>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</si>
  <si>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</si>
  <si>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</si>
  <si>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</si>
  <si>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</si>
  <si>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</si>
  <si>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</si>
  <si>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</si>
  <si>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</si>
  <si>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</si>
  <si>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</si>
  <si>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</si>
  <si>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</si>
  <si>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</si>
  <si>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</si>
  <si>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</si>
  <si>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</si>
  <si>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</si>
  <si>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</si>
  <si>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</si>
  <si>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</si>
  <si>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</si>
  <si>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</si>
  <si>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</si>
  <si>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</si>
  <si>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</si>
  <si>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</si>
  <si>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</si>
  <si>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</si>
  <si>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</si>
  <si>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</si>
  <si>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</si>
  <si>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</si>
  <si>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</si>
  <si>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</si>
  <si>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</si>
  <si>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</si>
  <si>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</si>
  <si>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</si>
  <si>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</si>
  <si>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</si>
  <si>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</si>
  <si>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</si>
  <si>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</si>
  <si>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</si>
  <si>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</si>
  <si>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</si>
  <si>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</si>
  <si>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</si>
  <si>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</si>
  <si>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</si>
  <si>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</si>
  <si>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</si>
  <si>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</si>
  <si>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</si>
  <si>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</si>
  <si>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</si>
  <si>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</si>
  <si>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</si>
  <si>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</si>
  <si>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</si>
  <si>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</si>
  <si>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</si>
  <si>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</si>
  <si>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</si>
  <si>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</si>
  <si>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</si>
  <si>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</si>
  <si>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</si>
  <si>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</si>
  <si>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</si>
  <si>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</si>
  <si>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</si>
  <si>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</si>
  <si>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</si>
  <si>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</si>
  <si>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</si>
  <si>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</si>
  <si>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</si>
  <si>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</si>
  <si>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</si>
  <si>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</si>
  <si>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</si>
  <si>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</si>
  <si>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</si>
  <si>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</si>
  <si>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</si>
  <si>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</si>
  <si>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</si>
  <si>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</si>
  <si>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</si>
  <si>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</si>
  <si>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</si>
  <si>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</si>
  <si>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</si>
  <si>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</si>
  <si>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</si>
  <si>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</si>
  <si>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</si>
  <si>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</si>
  <si>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</si>
  <si>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</si>
  <si>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</si>
  <si>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</si>
  <si>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</si>
  <si>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</si>
  <si>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</si>
  <si>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</si>
  <si>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</si>
  <si>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</si>
  <si>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</si>
  <si>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</si>
  <si>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</si>
  <si>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</si>
  <si>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</si>
  <si>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</si>
  <si>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</si>
  <si>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</si>
  <si>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</si>
  <si>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</si>
  <si>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</si>
  <si>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</si>
  <si>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</si>
  <si>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</si>
  <si>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</si>
  <si>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</si>
  <si>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</si>
  <si>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</si>
  <si>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</si>
  <si>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</si>
  <si>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</si>
  <si>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</si>
  <si>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</si>
  <si>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</si>
  <si>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</si>
  <si>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</si>
  <si>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</si>
  <si>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</si>
  <si>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</si>
  <si>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</si>
  <si>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</si>
  <si>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</si>
  <si>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</si>
  <si>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</si>
  <si>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</si>
  <si>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</si>
  <si>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</si>
  <si>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</si>
  <si>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</si>
  <si>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</si>
  <si>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</si>
  <si>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</si>
  <si>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</si>
  <si>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</si>
  <si>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</si>
  <si>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</si>
  <si>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</si>
  <si>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</si>
  <si>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</si>
  <si>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</si>
  <si>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</si>
  <si>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</si>
  <si>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</si>
  <si>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</si>
  <si>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</si>
  <si>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</si>
  <si>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</si>
  <si>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</si>
  <si>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</si>
  <si>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</si>
  <si>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</si>
  <si>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</si>
  <si>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</si>
  <si>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</si>
  <si>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</si>
  <si>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</si>
  <si>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</si>
  <si>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</si>
  <si>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</si>
  <si>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</si>
  <si>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</si>
  <si>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</si>
  <si>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</si>
  <si>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</si>
  <si>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</si>
  <si>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</si>
  <si>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</si>
  <si>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</si>
  <si>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</si>
  <si>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</si>
  <si>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</si>
  <si>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</si>
  <si>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</si>
  <si>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</si>
  <si>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</si>
  <si>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</si>
  <si>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</si>
  <si>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</si>
  <si>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</si>
  <si>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</si>
  <si>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</si>
  <si>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</si>
  <si>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</si>
  <si>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</si>
  <si>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</si>
  <si>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</si>
  <si>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</si>
  <si>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</si>
  <si>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</si>
  <si>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</si>
  <si>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</si>
  <si>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</si>
  <si>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</si>
  <si>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</si>
  <si>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</si>
  <si>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</si>
  <si>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</si>
  <si>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</si>
  <si>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</si>
  <si>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</si>
  <si>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</si>
  <si>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</si>
  <si>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</si>
  <si>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</si>
  <si>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</si>
  <si>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</si>
  <si>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</si>
  <si>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</si>
  <si>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</si>
  <si>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</si>
  <si>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</si>
  <si>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</si>
  <si>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</si>
  <si>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</si>
  <si>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</si>
  <si>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</si>
  <si>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</si>
  <si>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</si>
  <si>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</si>
  <si>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</si>
  <si>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</si>
  <si>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</si>
  <si>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</si>
  <si>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</si>
  <si>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</si>
  <si>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</si>
  <si>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</si>
  <si>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</si>
  <si>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</si>
  <si>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</si>
  <si>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</si>
  <si>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</si>
  <si>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</si>
  <si>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</si>
  <si>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</si>
  <si>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</si>
  <si>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</si>
  <si>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</si>
  <si>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</si>
  <si>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</si>
  <si>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</si>
  <si>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</si>
  <si>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</si>
  <si>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</si>
  <si>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</si>
  <si>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</si>
  <si>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</si>
  <si>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</si>
  <si>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</si>
  <si>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</si>
  <si>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</si>
  <si>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</si>
  <si>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</si>
  <si>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</si>
  <si>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</si>
  <si>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</si>
  <si>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</si>
  <si>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</si>
  <si>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</si>
  <si>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</si>
  <si>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</si>
  <si>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</si>
  <si>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</si>
  <si>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</si>
  <si>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</si>
  <si>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</si>
  <si>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</si>
  <si>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</si>
  <si>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</si>
  <si>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</si>
  <si>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</si>
  <si>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</si>
  <si>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</si>
  <si>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</si>
  <si>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</si>
  <si>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</si>
  <si>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</si>
  <si>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</si>
  <si>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</si>
  <si>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</si>
  <si>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</si>
  <si>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</si>
  <si>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</si>
  <si>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</si>
  <si>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</si>
  <si>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</si>
  <si>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</si>
  <si>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</si>
  <si>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</si>
  <si>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</si>
  <si>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</si>
  <si>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</si>
  <si>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</si>
  <si>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</si>
  <si>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</si>
  <si>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</si>
  <si>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</si>
  <si>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</si>
  <si>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</si>
  <si>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</si>
  <si>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</si>
  <si>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</si>
  <si>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</si>
  <si>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</si>
  <si>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</si>
  <si>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</si>
  <si>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</si>
  <si>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</si>
  <si>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</si>
  <si>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</si>
  <si>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</si>
  <si>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</si>
  <si>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</si>
  <si>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</si>
  <si>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</si>
  <si>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</si>
  <si>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</si>
  <si>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</si>
  <si>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</si>
  <si>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</si>
  <si>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</si>
  <si>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</si>
  <si>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</si>
  <si>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</si>
  <si>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</si>
  <si>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</si>
  <si>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</si>
  <si>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</si>
  <si>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</si>
  <si>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</si>
  <si>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</si>
  <si>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</si>
  <si>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</si>
  <si>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</si>
  <si>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</si>
  <si>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</si>
  <si>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</si>
  <si>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</si>
  <si>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</si>
  <si>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</si>
  <si>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</si>
  <si>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</si>
  <si>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</si>
  <si>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</si>
  <si>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</si>
  <si>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</si>
  <si>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</si>
  <si>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</si>
  <si>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</si>
  <si>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</si>
  <si>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</si>
  <si>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</si>
  <si>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</si>
  <si>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</si>
  <si>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</si>
  <si>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</si>
  <si>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</si>
  <si>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</si>
  <si>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</si>
  <si>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</si>
  <si>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</si>
  <si>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</si>
  <si>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</si>
  <si>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</si>
  <si>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</si>
  <si>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</si>
  <si>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</si>
  <si>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</si>
  <si>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</si>
  <si>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</si>
  <si>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</si>
  <si>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</si>
  <si>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</si>
  <si>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</si>
  <si>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</si>
  <si>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</si>
  <si>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</si>
  <si>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</si>
  <si>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</si>
  <si>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</si>
  <si>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</si>
  <si>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</si>
  <si>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</si>
  <si>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</si>
  <si>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</si>
  <si>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</si>
  <si>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</si>
  <si>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</si>
  <si>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</si>
  <si>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</si>
  <si>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</si>
  <si>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</si>
  <si>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</si>
  <si>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</si>
  <si>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</si>
  <si>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</si>
  <si>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</si>
  <si>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</si>
  <si>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</si>
  <si>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</si>
  <si>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</si>
  <si>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</si>
  <si>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</si>
  <si>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</si>
  <si>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</si>
  <si>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</si>
  <si>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</si>
  <si>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</si>
  <si>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</si>
  <si>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</si>
  <si>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</si>
  <si>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</si>
  <si>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</si>
  <si>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</si>
  <si>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</si>
  <si>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</si>
  <si>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</si>
  <si>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</si>
  <si>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</si>
  <si>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</si>
  <si>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</si>
  <si>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</si>
  <si>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</si>
  <si>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</si>
  <si>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</si>
  <si>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</si>
  <si>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</si>
  <si>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</si>
  <si>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</si>
  <si>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</si>
  <si>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</si>
  <si>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</si>
  <si>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</si>
  <si>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</si>
  <si>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</si>
  <si>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</si>
  <si>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</si>
  <si>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</si>
  <si>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</si>
  <si>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</si>
  <si>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</si>
  <si>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</si>
  <si>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</si>
  <si>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</si>
  <si>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</si>
  <si>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</si>
  <si>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</si>
  <si>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</si>
  <si>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</si>
  <si>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</si>
  <si>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</si>
  <si>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</si>
  <si>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</si>
  <si>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</si>
  <si>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</si>
  <si>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</si>
  <si>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</si>
  <si>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</si>
  <si>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</si>
  <si>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</si>
  <si>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</si>
  <si>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</si>
  <si>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</si>
  <si>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</si>
  <si>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</si>
  <si>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</si>
  <si>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</si>
  <si>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</si>
  <si>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</si>
  <si>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</si>
  <si>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</si>
  <si>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</si>
  <si>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</si>
  <si>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</si>
  <si>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</si>
  <si>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</si>
  <si>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</si>
  <si>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</si>
  <si>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</si>
  <si>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</si>
  <si>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</si>
  <si>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</si>
  <si>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</si>
  <si>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</si>
  <si>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</si>
  <si>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</si>
  <si>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</si>
  <si>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</si>
  <si>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</si>
  <si>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</si>
  <si>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</si>
  <si>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</si>
  <si>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</si>
  <si>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</si>
  <si>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</si>
  <si>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</si>
  <si>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</si>
  <si>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</si>
  <si>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</si>
  <si>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</si>
  <si>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</si>
  <si>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</si>
  <si>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</si>
  <si>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</si>
  <si>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</si>
  <si>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</si>
  <si>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</si>
  <si>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</si>
  <si>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</si>
  <si>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</si>
  <si>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</si>
  <si>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</si>
  <si>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</si>
  <si>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</si>
  <si>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</si>
  <si>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</si>
  <si>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</si>
  <si>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</si>
  <si>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</si>
  <si>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</si>
  <si>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</si>
  <si>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</si>
  <si>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</si>
  <si>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</si>
  <si>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</si>
  <si>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</si>
  <si>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</si>
  <si>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</si>
  <si>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</si>
  <si>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</si>
  <si>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</si>
  <si>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</si>
  <si>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</si>
  <si>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</si>
  <si>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</si>
  <si>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</si>
  <si>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</si>
  <si>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</si>
  <si>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</si>
  <si>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</si>
  <si>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</si>
  <si>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</si>
  <si>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</si>
  <si>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</si>
  <si>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</si>
  <si>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</si>
  <si>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</si>
  <si>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</si>
  <si>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</si>
  <si>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</si>
  <si>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</si>
  <si>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</si>
  <si>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</si>
  <si>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</si>
  <si>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</si>
  <si>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</si>
  <si>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</si>
  <si>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</si>
  <si>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</si>
  <si>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</si>
  <si>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</si>
  <si>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</si>
  <si>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</si>
  <si>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</si>
  <si>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</si>
  <si>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</si>
  <si>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</si>
  <si>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</si>
  <si>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</si>
  <si>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</si>
  <si>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</si>
  <si>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</si>
  <si>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</si>
  <si>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</si>
  <si>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</si>
  <si>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</si>
  <si>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</si>
  <si>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</si>
  <si>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</si>
  <si>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</si>
  <si>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</si>
  <si>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</si>
  <si>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</si>
  <si>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</si>
  <si>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</si>
  <si>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</si>
  <si>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</si>
  <si>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</si>
  <si>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</si>
  <si>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</si>
  <si>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</si>
  <si>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</si>
  <si>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</si>
  <si>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</si>
  <si>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</si>
  <si>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</si>
  <si>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</si>
  <si>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</si>
  <si>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</si>
  <si>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</si>
  <si>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</si>
  <si>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</si>
  <si>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</si>
  <si>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</si>
  <si>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</si>
  <si>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</si>
  <si>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</si>
  <si>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</si>
  <si>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</si>
  <si>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</si>
  <si>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</si>
  <si>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</si>
  <si>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</si>
  <si>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</si>
  <si>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</si>
  <si>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</si>
  <si>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</si>
  <si>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</si>
  <si>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</si>
  <si>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</si>
  <si>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</si>
  <si>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</si>
  <si>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</si>
  <si>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</si>
  <si>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</si>
  <si>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</si>
  <si>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</si>
  <si>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</si>
  <si>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</si>
  <si>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</si>
  <si>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</si>
  <si>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</si>
  <si>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</si>
  <si>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</si>
  <si>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</si>
  <si>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</si>
  <si>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</si>
  <si>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</si>
  <si>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</si>
  <si>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</si>
  <si>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</si>
  <si>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</si>
  <si>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</si>
  <si>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</si>
  <si>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</si>
  <si>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</si>
  <si>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</si>
  <si>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</si>
  <si>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</si>
  <si>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</si>
  <si>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</si>
  <si>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</si>
  <si>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</si>
  <si>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</si>
  <si>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</si>
  <si>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</si>
  <si>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</si>
  <si>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</si>
  <si>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</si>
  <si>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</si>
  <si>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</si>
  <si>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</si>
  <si>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</si>
  <si>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</si>
  <si>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</si>
  <si>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</si>
  <si>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</si>
  <si>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</si>
  <si>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</si>
  <si>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</si>
  <si>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</si>
  <si>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</si>
  <si>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</si>
  <si>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</si>
  <si>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</si>
  <si>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</si>
  <si>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</si>
  <si>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</si>
  <si>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</si>
  <si>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</si>
  <si>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</si>
  <si>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</si>
  <si>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</si>
  <si>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</si>
  <si>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</si>
  <si>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</si>
  <si>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</si>
  <si>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</si>
  <si>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</si>
  <si>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</si>
  <si>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</si>
  <si>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</si>
  <si>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</si>
  <si>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</si>
  <si>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</si>
  <si>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</si>
  <si>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</si>
  <si>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</si>
  <si>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</si>
  <si>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</si>
  <si>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</si>
  <si>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</si>
  <si>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</si>
  <si>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</si>
  <si>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</si>
  <si>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</si>
  <si>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</si>
  <si>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</si>
  <si>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</si>
  <si>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</si>
  <si>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</si>
  <si>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</si>
  <si>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</si>
  <si>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</si>
  <si>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</si>
  <si>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</si>
  <si>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</si>
  <si>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</si>
  <si>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</si>
  <si>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</si>
  <si>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</si>
  <si>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</si>
  <si>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</si>
  <si>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</si>
  <si>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</si>
  <si>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</si>
  <si>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</si>
  <si>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</si>
  <si>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</si>
  <si>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</si>
  <si>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</si>
  <si>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</si>
  <si>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</si>
  <si>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</si>
  <si>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</si>
  <si>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</si>
  <si>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</si>
  <si>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</si>
  <si>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</si>
  <si>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</si>
  <si>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</si>
  <si>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</si>
  <si>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</si>
  <si>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</si>
  <si>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</si>
  <si>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</si>
  <si>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</si>
  <si>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</si>
  <si>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</si>
  <si>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</si>
  <si>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</si>
  <si>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</si>
  <si>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</si>
  <si>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</si>
  <si>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</si>
  <si>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</si>
  <si>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</si>
  <si>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</si>
  <si>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</si>
  <si>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</si>
  <si>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</si>
  <si>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</si>
  <si>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</si>
  <si>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</si>
  <si>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</si>
  <si>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</si>
  <si>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</si>
  <si>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</si>
  <si>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</si>
  <si>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</si>
  <si>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</si>
  <si>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</si>
  <si>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</si>
  <si>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</si>
  <si>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</si>
  <si>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</si>
  <si>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</si>
  <si>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</si>
  <si>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</si>
  <si>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</si>
  <si>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</si>
  <si>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</si>
  <si>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</si>
  <si>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</si>
  <si>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</si>
  <si>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</si>
  <si>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</si>
  <si>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</si>
  <si>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</si>
  <si>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</si>
  <si>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</si>
  <si>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</si>
  <si>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</si>
  <si>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</si>
  <si>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</si>
  <si>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</si>
  <si>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</si>
  <si>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</si>
  <si>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</si>
  <si>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</si>
  <si>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</si>
  <si>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</si>
  <si>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</si>
  <si>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</si>
  <si>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</si>
  <si>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</si>
  <si>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</si>
  <si>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</si>
  <si>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</si>
  <si>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</si>
  <si>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</si>
  <si>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</si>
  <si>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</si>
  <si>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</si>
  <si>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</si>
  <si>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</si>
  <si>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</si>
  <si>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</si>
  <si>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</si>
  <si>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</si>
  <si>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</si>
  <si>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</si>
  <si>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</si>
  <si>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</si>
  <si>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</si>
  <si>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</si>
  <si>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</si>
  <si>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</si>
  <si>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</si>
  <si>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</si>
  <si>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</si>
  <si>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</si>
  <si>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</si>
  <si>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</si>
  <si>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</si>
  <si>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</si>
  <si>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</si>
  <si>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</si>
  <si>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</si>
  <si>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</si>
  <si>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</si>
  <si>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</si>
  <si>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</si>
  <si>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</si>
  <si>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</si>
  <si>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</si>
  <si>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</si>
  <si>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</si>
  <si>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</si>
  <si>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</si>
  <si>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</si>
  <si>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</si>
  <si>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</si>
  <si>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</si>
  <si>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</si>
  <si>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</si>
  <si>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</si>
  <si>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</si>
  <si>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</si>
  <si>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</si>
  <si>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</si>
  <si>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</si>
  <si>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</si>
  <si>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</si>
  <si>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</si>
  <si>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</si>
  <si>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</si>
  <si>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</si>
  <si>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</si>
  <si>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</si>
  <si>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</si>
  <si>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</si>
  <si>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</si>
  <si>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</si>
  <si>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</si>
  <si>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</si>
  <si>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</si>
  <si>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</si>
  <si>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</si>
  <si>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</si>
  <si>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</si>
  <si>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</si>
  <si>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</si>
  <si>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</si>
  <si>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</si>
  <si>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</si>
  <si>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</si>
  <si>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</si>
  <si>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</si>
  <si>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</si>
  <si>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</si>
  <si>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</si>
  <si>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</si>
  <si>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</si>
  <si>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</si>
  <si>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</si>
  <si>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</si>
  <si>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</si>
  <si>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</si>
  <si>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</si>
  <si>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</si>
  <si>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</si>
  <si>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</si>
  <si>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</si>
  <si>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</si>
  <si>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</si>
  <si>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</si>
  <si>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</si>
  <si>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</si>
  <si>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</si>
  <si>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</si>
  <si>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</si>
  <si>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</si>
  <si>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</si>
  <si>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</si>
  <si>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</si>
  <si>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</si>
  <si>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</si>
  <si>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</si>
  <si>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</si>
  <si>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</si>
  <si>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</si>
  <si>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</si>
  <si>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</si>
  <si>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</si>
  <si>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</si>
  <si>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</si>
  <si>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</si>
  <si>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</si>
  <si>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</si>
  <si>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</si>
  <si>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</si>
  <si>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</si>
  <si>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</si>
  <si>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</si>
  <si>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</si>
  <si>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</si>
  <si>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</si>
  <si>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</si>
  <si>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</si>
  <si>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</si>
  <si>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</si>
  <si>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</si>
  <si>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</si>
  <si>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</si>
  <si>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</si>
  <si>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</si>
  <si>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</si>
  <si>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</si>
  <si>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</si>
  <si>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</si>
  <si>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</si>
  <si>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</si>
  <si>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</si>
  <si>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</si>
  <si>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</si>
  <si>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</si>
  <si>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</si>
  <si>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</si>
  <si>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</si>
  <si>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</si>
  <si>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</si>
  <si>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</si>
  <si>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</si>
  <si>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</si>
  <si>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</si>
  <si>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</si>
  <si>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</si>
  <si>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</si>
  <si>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</si>
  <si>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</si>
  <si>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</si>
  <si>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</si>
  <si>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</si>
  <si>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</si>
  <si>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</si>
  <si>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</si>
  <si>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</si>
  <si>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</si>
  <si>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</si>
  <si>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</si>
  <si>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</si>
  <si>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</si>
  <si>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</si>
  <si>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</si>
  <si>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</si>
  <si>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</si>
  <si>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</si>
  <si>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</si>
  <si>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</si>
  <si>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</si>
  <si>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</si>
  <si>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</si>
  <si>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</si>
  <si>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</si>
  <si>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</si>
  <si>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</si>
  <si>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</si>
  <si>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</si>
  <si>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</si>
  <si>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</si>
  <si>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</si>
  <si>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</si>
  <si>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</si>
  <si>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</si>
  <si>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</si>
  <si>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</si>
  <si>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</si>
  <si>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</si>
  <si>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</si>
  <si>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</si>
  <si>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</si>
  <si>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</si>
  <si>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</si>
  <si>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</si>
  <si>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</si>
  <si>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</si>
  <si>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</si>
  <si>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</si>
  <si>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</si>
  <si>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</si>
  <si>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</si>
  <si>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</si>
  <si>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</si>
  <si>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</si>
  <si>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</si>
  <si>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</si>
  <si>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</si>
  <si>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</si>
  <si>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</si>
  <si>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</si>
  <si>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</si>
  <si>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</si>
  <si>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</si>
  <si>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</si>
  <si>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</si>
  <si>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</si>
  <si>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</si>
  <si>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</si>
  <si>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</si>
  <si>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</si>
  <si>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</si>
  <si>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</si>
  <si>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</si>
  <si>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</si>
  <si>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</si>
  <si>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</si>
  <si>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</si>
  <si>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</si>
  <si>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</si>
  <si>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</si>
  <si>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</si>
  <si>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</si>
  <si>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</si>
  <si>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</si>
  <si>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</si>
  <si>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</si>
  <si>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</si>
  <si>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</si>
  <si>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</si>
  <si>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</si>
  <si>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</si>
  <si>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</si>
  <si>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</si>
  <si>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</si>
  <si>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</si>
  <si>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</si>
  <si>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</si>
  <si>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</si>
  <si>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</si>
  <si>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</si>
  <si>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</si>
  <si>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</si>
  <si>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</si>
  <si>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</si>
  <si>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</si>
  <si>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</si>
  <si>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</si>
  <si>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</si>
  <si>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</si>
  <si>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</si>
  <si>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</si>
  <si>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</si>
  <si>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</si>
  <si>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</si>
  <si>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</si>
  <si>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</si>
  <si>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</si>
  <si>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</si>
  <si>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</si>
  <si>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</si>
  <si>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</si>
  <si>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</si>
  <si>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</si>
  <si>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</si>
  <si>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</si>
  <si>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</si>
  <si>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</si>
  <si>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</si>
  <si>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</si>
  <si>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</si>
  <si>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</si>
  <si>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</si>
  <si>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</si>
  <si>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</si>
  <si>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</si>
  <si>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</si>
  <si>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</si>
  <si>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</si>
  <si>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</si>
  <si>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</si>
  <si>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</si>
  <si>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</si>
  <si>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</si>
  <si>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</si>
  <si>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</si>
  <si>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</si>
  <si>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</si>
  <si>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</si>
  <si>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</si>
  <si>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</si>
  <si>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</si>
  <si>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</si>
  <si>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</si>
  <si>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</si>
  <si>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</si>
  <si>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</si>
  <si>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</si>
  <si>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</si>
  <si>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</si>
  <si>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</si>
  <si>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</si>
  <si>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</si>
  <si>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</si>
  <si>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</si>
  <si>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</si>
  <si>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</si>
  <si>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</si>
  <si>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</si>
  <si>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</si>
  <si>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</si>
  <si>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</si>
  <si>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</si>
  <si>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</si>
  <si>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</si>
  <si>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</si>
  <si>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</si>
  <si>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</si>
  <si>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</si>
  <si>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</si>
  <si>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</si>
  <si>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</si>
  <si>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</si>
  <si>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</si>
  <si>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</si>
  <si>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</si>
  <si>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</si>
  <si>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</si>
  <si>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</si>
  <si>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</si>
  <si>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</si>
  <si>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</si>
  <si>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</si>
  <si>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</si>
  <si>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</si>
  <si>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</si>
  <si>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</si>
  <si>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</si>
  <si>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</si>
  <si>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</si>
  <si>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</si>
  <si>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</si>
  <si>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</si>
  <si>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</si>
  <si>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</si>
  <si>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</si>
  <si>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</si>
  <si>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</si>
  <si>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</si>
  <si>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</si>
  <si>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</si>
  <si>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</si>
  <si>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</si>
  <si>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</si>
  <si>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</si>
  <si>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</si>
  <si>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</si>
  <si>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</si>
  <si>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</si>
  <si>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</si>
  <si>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</si>
  <si>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</si>
  <si>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</si>
  <si>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</si>
  <si>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</si>
  <si>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</si>
  <si>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</si>
  <si>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</si>
  <si>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</si>
  <si>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</si>
  <si>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</si>
  <si>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</si>
  <si>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</si>
  <si>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</si>
  <si>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</si>
  <si>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</si>
  <si>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</si>
  <si>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</si>
  <si>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</si>
  <si>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</si>
  <si>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</si>
  <si>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</si>
  <si>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</si>
  <si>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</si>
  <si>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</si>
  <si>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</si>
  <si>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</si>
  <si>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</si>
  <si>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</si>
  <si>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</si>
  <si>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</si>
  <si>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</si>
  <si>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</si>
  <si>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</si>
  <si>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</si>
  <si>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</si>
  <si>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</si>
  <si>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</si>
  <si>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</si>
  <si>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</si>
  <si>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</si>
  <si>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</si>
  <si>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</si>
  <si>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</si>
  <si>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</si>
  <si>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</si>
  <si>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</si>
  <si>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</si>
  <si>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</si>
  <si>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</si>
  <si>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</si>
  <si>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</si>
  <si>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</si>
  <si>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</si>
  <si>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</si>
  <si>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</si>
  <si>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</si>
  <si>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</si>
  <si>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</si>
  <si>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</si>
  <si>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</si>
  <si>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</si>
  <si>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</si>
  <si>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</si>
  <si>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</si>
  <si>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</si>
  <si>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</si>
  <si>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</si>
  <si>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</si>
  <si>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</si>
  <si>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</si>
  <si>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</si>
  <si>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</si>
  <si>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</si>
  <si>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</si>
  <si>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</si>
  <si>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</si>
  <si>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</si>
  <si>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</si>
  <si>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</si>
  <si>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</si>
  <si>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</si>
  <si>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</si>
  <si>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</si>
  <si>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</si>
  <si>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</si>
  <si>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</si>
  <si>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</si>
  <si>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</si>
  <si>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</si>
  <si>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</si>
  <si>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</si>
  <si>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</si>
  <si>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</si>
  <si>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</si>
  <si>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</si>
  <si>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</si>
  <si>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</si>
  <si>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</si>
  <si>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</si>
  <si>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</si>
  <si>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</si>
  <si>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</si>
  <si>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</si>
  <si>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</si>
  <si>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</si>
  <si>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</si>
  <si>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</si>
  <si>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</si>
  <si>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</si>
  <si>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</si>
  <si>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</si>
  <si>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</si>
  <si>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</si>
  <si>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</si>
  <si>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</si>
  <si>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</si>
  <si>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</si>
  <si>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</si>
  <si>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</si>
  <si>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</si>
  <si>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</si>
  <si>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</si>
  <si>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</si>
  <si>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</si>
  <si>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</si>
  <si>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</si>
  <si>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</si>
  <si>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</si>
  <si>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</si>
  <si>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</si>
  <si>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</si>
  <si>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</si>
  <si>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</si>
  <si>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</si>
  <si>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</si>
  <si>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</si>
  <si>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</si>
  <si>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</si>
  <si>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</si>
  <si>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</si>
  <si>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</si>
  <si>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</si>
  <si>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</si>
  <si>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</si>
  <si>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</si>
  <si>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</si>
  <si>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</si>
  <si>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</si>
  <si>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</si>
  <si>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</si>
  <si>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</si>
  <si>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</si>
  <si>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</si>
  <si>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</si>
  <si>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</si>
  <si>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</si>
  <si>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</si>
  <si>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</si>
  <si>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</si>
  <si>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</si>
  <si>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</si>
  <si>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</si>
  <si>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</si>
  <si>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</si>
  <si>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</si>
  <si>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</si>
  <si>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</si>
  <si>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</si>
  <si>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</si>
  <si>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</si>
  <si>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</si>
  <si>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</si>
  <si>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</si>
  <si>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</si>
  <si>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</si>
  <si>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</si>
  <si>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</si>
  <si>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</si>
  <si>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</si>
  <si>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</si>
  <si>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</si>
  <si>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</si>
  <si>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</si>
  <si>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</si>
  <si>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</si>
  <si>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</si>
  <si>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</si>
  <si>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</si>
  <si>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</si>
  <si>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</si>
  <si>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</si>
  <si>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</si>
  <si>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</si>
  <si>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</si>
  <si>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</si>
  <si>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</si>
  <si>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</si>
  <si>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</si>
  <si>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</si>
  <si>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</si>
  <si>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</si>
  <si>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</si>
  <si>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</si>
  <si>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</si>
  <si>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</si>
  <si>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</si>
  <si>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</si>
  <si>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</si>
  <si>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</si>
  <si>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</si>
  <si>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</si>
  <si>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</si>
  <si>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</si>
  <si>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</si>
  <si>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</si>
  <si>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</si>
  <si>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</si>
  <si>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</si>
  <si>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</si>
  <si>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</si>
  <si>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</si>
  <si>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</si>
  <si>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</si>
  <si>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</si>
  <si>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</si>
  <si>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</si>
  <si>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</si>
  <si>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</si>
  <si>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</si>
  <si>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</si>
  <si>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</si>
  <si>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</si>
  <si>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</si>
  <si>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</si>
  <si>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</si>
  <si>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</si>
  <si>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</si>
  <si>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</si>
  <si>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</si>
  <si>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</si>
  <si>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</si>
  <si>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</si>
  <si>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</si>
  <si>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</si>
  <si>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</si>
  <si>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</si>
  <si>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</si>
  <si>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</si>
  <si>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</si>
  <si>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</si>
  <si>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</si>
  <si>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</si>
  <si>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</si>
  <si>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</si>
  <si>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</si>
  <si>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</si>
  <si>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</si>
  <si>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</si>
  <si>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</si>
  <si>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</si>
  <si>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</si>
  <si>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</si>
  <si>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</si>
  <si>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</si>
  <si>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</si>
  <si>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</si>
  <si>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</si>
  <si>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</si>
  <si>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</si>
  <si>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</si>
  <si>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</si>
  <si>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</si>
  <si>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</si>
  <si>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</si>
  <si>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</si>
  <si>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</si>
  <si>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</si>
  <si>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</si>
  <si>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</si>
  <si>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</si>
  <si>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</si>
  <si>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</si>
  <si>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</si>
  <si>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</si>
  <si>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</si>
  <si>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</si>
  <si>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</si>
  <si>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</si>
  <si>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</si>
  <si>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</si>
  <si>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</si>
  <si>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</si>
  <si>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</si>
  <si>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</si>
  <si>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</si>
  <si>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</si>
  <si>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</si>
  <si>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</si>
  <si>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</si>
  <si>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</si>
  <si>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</si>
  <si>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</si>
  <si>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</si>
  <si>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</si>
  <si>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</si>
  <si>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</si>
  <si>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</si>
  <si>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</si>
  <si>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</si>
  <si>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</si>
  <si>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</si>
  <si>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</si>
  <si>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</si>
  <si>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</si>
  <si>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</si>
  <si>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</si>
  <si>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</si>
  <si>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</si>
  <si>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</si>
  <si>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</si>
  <si>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</si>
  <si>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</si>
  <si>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</si>
  <si>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</si>
  <si>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</si>
  <si>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</si>
  <si>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</si>
  <si>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</si>
  <si>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</si>
  <si>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</si>
  <si>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</si>
  <si>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</si>
  <si>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</si>
  <si>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</si>
  <si>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</si>
  <si>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</si>
  <si>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</si>
  <si>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</si>
  <si>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</si>
  <si>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</si>
  <si>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</si>
  <si>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</si>
  <si>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</si>
  <si>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</si>
  <si>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</si>
  <si>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</si>
  <si>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</si>
  <si>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</si>
  <si>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</si>
  <si>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</si>
  <si>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</si>
  <si>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</si>
  <si>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</si>
  <si>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</si>
  <si>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</si>
  <si>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</si>
  <si>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</si>
  <si>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</si>
  <si>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</si>
  <si>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</si>
  <si>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</si>
  <si>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</si>
  <si>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</si>
  <si>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</si>
  <si>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</si>
  <si>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</si>
  <si>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</si>
  <si>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</si>
  <si>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</si>
  <si>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</si>
  <si>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</si>
  <si>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</si>
  <si>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</si>
  <si>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</si>
  <si>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</si>
  <si>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</si>
  <si>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</si>
  <si>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</si>
  <si>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</si>
  <si>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</si>
  <si>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</si>
  <si>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</si>
  <si>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</si>
  <si>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</si>
  <si>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</si>
  <si>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</si>
  <si>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</si>
  <si>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</si>
  <si>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</si>
  <si>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</si>
  <si>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</si>
  <si>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</si>
  <si>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</si>
  <si>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</si>
  <si>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</si>
  <si>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</si>
  <si>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</si>
  <si>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</si>
  <si>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</si>
  <si>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</si>
  <si>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</si>
  <si>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</si>
  <si>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</si>
  <si>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</si>
  <si>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</si>
  <si>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</si>
  <si>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</si>
  <si>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</si>
  <si>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</si>
  <si>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</si>
  <si>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</si>
  <si>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</si>
  <si>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</si>
  <si>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</si>
  <si>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</si>
  <si>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</si>
  <si>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</si>
  <si>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</si>
  <si>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</si>
  <si>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</si>
  <si>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</si>
  <si>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</si>
  <si>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</si>
  <si>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</si>
  <si>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</si>
  <si>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</si>
  <si>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</si>
  <si>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</si>
  <si>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</si>
  <si>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</si>
  <si>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</si>
  <si>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</si>
  <si>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</si>
  <si>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</si>
  <si>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</si>
  <si>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</si>
  <si>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</si>
  <si>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</si>
  <si>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</si>
  <si>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</si>
  <si>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</si>
  <si>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</si>
  <si>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</si>
  <si>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</si>
  <si>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</si>
  <si>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</si>
  <si>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</si>
  <si>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</si>
  <si>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</si>
  <si>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</si>
  <si>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</si>
  <si>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</si>
  <si>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</si>
  <si>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</si>
  <si>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</si>
  <si>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</si>
  <si>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</si>
  <si>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</si>
  <si>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</si>
  <si>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</si>
  <si>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</si>
  <si>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</si>
  <si>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</si>
  <si>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</si>
  <si>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</si>
  <si>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</si>
  <si>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</si>
  <si>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</si>
  <si>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</si>
  <si>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</si>
  <si>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</si>
  <si>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</si>
  <si>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</si>
  <si>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</si>
  <si>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</si>
  <si>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</si>
  <si>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</si>
  <si>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</si>
  <si>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</si>
  <si>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</si>
  <si>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</si>
  <si>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</si>
  <si>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</si>
  <si>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</si>
  <si>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</si>
  <si>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</si>
  <si>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</si>
  <si>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</si>
  <si>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</si>
  <si>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</si>
  <si>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</si>
  <si>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</si>
  <si>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</si>
  <si>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</si>
  <si>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</si>
  <si>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</si>
  <si>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</si>
  <si>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</si>
  <si>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</si>
  <si>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</si>
  <si>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</si>
  <si>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</si>
  <si>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</si>
  <si>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</si>
  <si>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</si>
  <si>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</si>
  <si>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</si>
  <si>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</si>
  <si>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</si>
  <si>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</si>
  <si>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</si>
  <si>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</si>
  <si>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</si>
  <si>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</si>
  <si>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</si>
  <si>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</si>
  <si>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</si>
  <si>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</si>
  <si>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</si>
  <si>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</si>
  <si>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</si>
  <si>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</si>
  <si>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</si>
  <si>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</si>
  <si>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</si>
  <si>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</si>
  <si>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</si>
  <si>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</si>
  <si>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</si>
  <si>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</si>
  <si>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</si>
  <si>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</si>
  <si>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</si>
  <si>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</si>
  <si>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</si>
  <si>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</si>
  <si>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</si>
  <si>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</si>
  <si>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</si>
  <si>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</si>
  <si>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</si>
  <si>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</si>
  <si>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</si>
  <si>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</si>
  <si>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</si>
  <si>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</si>
  <si>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</si>
  <si>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</si>
  <si>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</si>
  <si>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</si>
  <si>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</si>
  <si>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</si>
  <si>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</si>
  <si>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</si>
  <si>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</si>
  <si>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</si>
  <si>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</si>
  <si>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</si>
  <si>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</si>
  <si>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</si>
  <si>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</si>
  <si>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</si>
  <si>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</si>
  <si>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</si>
  <si>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</si>
  <si>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</si>
  <si>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</si>
  <si>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</si>
  <si>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</si>
  <si>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</si>
  <si>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</si>
  <si>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</si>
  <si>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</si>
  <si>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</si>
  <si>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</si>
  <si>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</si>
  <si>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</si>
  <si>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</si>
  <si>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</si>
  <si>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</si>
  <si>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</si>
  <si>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</si>
  <si>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</si>
  <si>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</si>
  <si>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</si>
  <si>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</si>
  <si>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</si>
  <si>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</si>
  <si>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</si>
  <si>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</si>
  <si>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</si>
  <si>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</si>
  <si>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</si>
  <si>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</si>
  <si>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</si>
  <si>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</si>
  <si>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</si>
  <si>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</si>
  <si>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</si>
  <si>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</si>
  <si>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</si>
  <si>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</si>
  <si>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</si>
  <si>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</si>
  <si>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</si>
  <si>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</si>
  <si>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</si>
  <si>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</si>
  <si>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</si>
  <si>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</si>
  <si>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</si>
  <si>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</si>
  <si>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</si>
  <si>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</si>
  <si>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</si>
  <si>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</si>
  <si>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</si>
  <si>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</si>
  <si>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</si>
  <si>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</si>
  <si>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</si>
  <si>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</si>
  <si>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</si>
  <si>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</si>
  <si>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</si>
  <si>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</si>
  <si>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</si>
  <si>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</si>
  <si>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</si>
  <si>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</si>
  <si>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</si>
  <si>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</si>
  <si>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</si>
  <si>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</si>
  <si>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</si>
  <si>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</si>
  <si>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</si>
  <si>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</si>
  <si>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</si>
  <si>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</si>
  <si>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</si>
  <si>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</si>
  <si>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</si>
  <si>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</si>
  <si>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</si>
  <si>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</si>
  <si>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</si>
  <si>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</si>
  <si>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</si>
  <si>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</si>
  <si>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</si>
  <si>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</si>
  <si>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</si>
  <si>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</si>
  <si>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</si>
  <si>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</si>
  <si>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</si>
  <si>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</si>
  <si>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</si>
  <si>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</si>
  <si>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</si>
  <si>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</si>
  <si>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</si>
  <si>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</si>
  <si>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</si>
  <si>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</si>
  <si>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</si>
  <si>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</si>
  <si>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</si>
  <si>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</si>
  <si>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</si>
  <si>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</si>
  <si>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</si>
  <si>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</si>
  <si>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</si>
  <si>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</si>
  <si>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</si>
  <si>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</si>
  <si>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</si>
  <si>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</si>
  <si>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</si>
  <si>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</si>
  <si>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</si>
  <si>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</si>
  <si>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</si>
  <si>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</si>
  <si>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</si>
  <si>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</si>
  <si>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</si>
  <si>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</si>
  <si>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</si>
  <si>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</si>
  <si>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</si>
  <si>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</si>
  <si>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</si>
  <si>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</si>
  <si>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</si>
  <si>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</si>
  <si>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</si>
  <si>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</si>
  <si>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</si>
  <si>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</si>
  <si>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</si>
  <si>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</si>
  <si>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</si>
  <si>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</si>
  <si>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</si>
  <si>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</si>
  <si>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</si>
  <si>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</si>
  <si>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</si>
  <si>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</si>
  <si>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</si>
  <si>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</si>
  <si>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</si>
  <si>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</si>
  <si>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</si>
  <si>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</si>
  <si>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</si>
  <si>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</si>
  <si>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</si>
  <si>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</si>
  <si>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</si>
  <si>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</si>
  <si>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</si>
  <si>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</si>
  <si>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</si>
  <si>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</si>
  <si>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</si>
  <si>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</si>
  <si>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</si>
  <si>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</si>
  <si>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</si>
  <si>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</si>
  <si>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</si>
  <si>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</si>
  <si>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</si>
  <si>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</si>
  <si>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</si>
  <si>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</si>
  <si>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</si>
  <si>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</si>
  <si>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</si>
  <si>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</si>
  <si>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</si>
  <si>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</si>
  <si>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</si>
  <si>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</si>
  <si>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</si>
  <si>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</si>
  <si>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</si>
  <si>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</si>
  <si>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</si>
  <si>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</si>
  <si>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</si>
  <si>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</si>
  <si>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</si>
  <si>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</si>
  <si>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</si>
  <si>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</si>
  <si>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</si>
  <si>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</si>
  <si>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</si>
  <si>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</si>
  <si>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</si>
  <si>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</si>
  <si>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</si>
  <si>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</si>
  <si>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</si>
  <si>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</si>
  <si>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</si>
  <si>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</si>
  <si>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</si>
  <si>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</si>
  <si>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</si>
  <si>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</si>
  <si>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</si>
  <si>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</si>
  <si>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</si>
  <si>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</si>
  <si>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</si>
  <si>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</si>
  <si>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</si>
  <si>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</si>
  <si>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</si>
  <si>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</si>
  <si>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</si>
  <si>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</si>
  <si>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</si>
  <si>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</si>
  <si>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</si>
  <si>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</si>
  <si>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</si>
  <si>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</si>
  <si>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</si>
  <si>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</si>
  <si>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</si>
  <si>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</si>
  <si>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</si>
  <si>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</si>
  <si>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</si>
  <si>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</si>
  <si>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</si>
  <si>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</si>
  <si>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</si>
  <si>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</si>
  <si>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</si>
  <si>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</si>
  <si>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</si>
  <si>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</si>
  <si>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</si>
  <si>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</si>
  <si>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</si>
  <si>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</si>
  <si>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</si>
  <si>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</si>
  <si>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</si>
  <si>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</si>
  <si>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</si>
  <si>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</si>
  <si>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</si>
  <si>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</si>
  <si>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</si>
  <si>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</si>
  <si>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</si>
  <si>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</si>
  <si>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</si>
  <si>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</si>
  <si>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</si>
  <si>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</si>
  <si>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</si>
  <si>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</si>
  <si>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</si>
  <si>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</si>
  <si>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</si>
  <si>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</si>
  <si>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</si>
  <si>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</si>
  <si>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</si>
  <si>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</si>
  <si>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</si>
  <si>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</si>
  <si>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</si>
  <si>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</si>
  <si>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</si>
  <si>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</si>
  <si>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</si>
  <si>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</si>
  <si>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</si>
  <si>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</si>
  <si>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</si>
  <si>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</si>
  <si>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</si>
  <si>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</si>
  <si>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</si>
  <si>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</si>
  <si>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</si>
  <si>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</si>
  <si>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</si>
  <si>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</si>
  <si>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</si>
  <si>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</si>
  <si>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</si>
  <si>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</si>
  <si>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</si>
  <si>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</si>
  <si>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</si>
  <si>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</si>
  <si>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</si>
  <si>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</si>
  <si>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</si>
  <si>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</si>
  <si>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</si>
  <si>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</si>
  <si>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</si>
  <si>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</si>
  <si>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</si>
  <si>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</si>
  <si>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</si>
  <si>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</si>
  <si>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</si>
  <si>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</si>
  <si>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</si>
  <si>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</si>
  <si>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</si>
  <si>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</si>
  <si>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</si>
  <si>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</si>
  <si>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</si>
  <si>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</si>
  <si>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</si>
  <si>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</si>
  <si>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</si>
  <si>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</si>
  <si>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</si>
  <si>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</si>
  <si>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</si>
  <si>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</si>
  <si>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</si>
  <si>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</si>
  <si>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</si>
  <si>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</si>
  <si>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</si>
  <si>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</si>
  <si>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</si>
  <si>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</si>
  <si>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</si>
  <si>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</si>
  <si>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</si>
  <si>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</si>
  <si>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</si>
  <si>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</si>
  <si>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</si>
  <si>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</si>
  <si>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</si>
  <si>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</si>
  <si>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</si>
  <si>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</si>
  <si>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</si>
  <si>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</si>
  <si>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</si>
  <si>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</si>
  <si>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</si>
  <si>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</si>
  <si>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</si>
  <si>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</si>
  <si>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</si>
  <si>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</si>
  <si>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</si>
  <si>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</si>
  <si>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</si>
  <si>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</si>
  <si>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</si>
  <si>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</si>
  <si>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</si>
  <si>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</si>
  <si>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</si>
  <si>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</si>
  <si>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</si>
  <si>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</si>
  <si>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</si>
  <si>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</si>
  <si>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</si>
  <si>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</si>
  <si>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</si>
  <si>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</si>
  <si>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</si>
  <si>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</si>
  <si>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</si>
  <si>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</si>
  <si>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</si>
  <si>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</si>
  <si>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</si>
  <si>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</si>
  <si>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</si>
  <si>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</si>
  <si>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</si>
  <si>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</si>
  <si>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</si>
  <si>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</si>
  <si>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</si>
  <si>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</si>
  <si>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</si>
  <si>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</si>
  <si>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</si>
  <si>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</si>
  <si>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</si>
  <si>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</si>
  <si>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</si>
  <si>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</si>
  <si>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</si>
  <si>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</si>
  <si>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</si>
  <si>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</si>
  <si>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</si>
  <si>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</si>
  <si>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</si>
  <si>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</si>
  <si>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</si>
  <si>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</si>
  <si>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</si>
  <si>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</si>
  <si>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</si>
  <si>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</si>
  <si>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</si>
  <si>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</si>
  <si>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</si>
  <si>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</si>
  <si>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</si>
  <si>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</si>
  <si>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</si>
  <si>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</si>
  <si>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</si>
  <si>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</si>
  <si>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</si>
  <si>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</si>
  <si>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</si>
  <si>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</si>
  <si>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</si>
  <si>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</si>
  <si>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</si>
  <si>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</si>
  <si>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</si>
  <si>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</si>
  <si>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</si>
  <si>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</si>
  <si>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</si>
  <si>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</si>
  <si>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</si>
  <si>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</si>
  <si>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</si>
  <si>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</si>
  <si>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</si>
  <si>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</si>
  <si>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</si>
  <si>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</si>
  <si>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</si>
  <si>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</si>
  <si>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</si>
  <si>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</si>
  <si>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</si>
  <si>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</si>
  <si>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</si>
  <si>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</si>
  <si>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</si>
  <si>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</si>
  <si>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</si>
  <si>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</si>
  <si>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</si>
  <si>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</si>
  <si>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</si>
  <si>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</si>
  <si>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</si>
  <si>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</si>
  <si>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</si>
  <si>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</si>
  <si>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</si>
  <si>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</si>
  <si>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</si>
  <si>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</si>
  <si>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</si>
  <si>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</si>
  <si>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</si>
  <si>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</si>
  <si>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</si>
  <si>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</si>
  <si>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</si>
  <si>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</si>
  <si>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</si>
  <si>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</si>
  <si>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</si>
  <si>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</si>
  <si>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</si>
  <si>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</si>
  <si>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</si>
  <si>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</si>
  <si>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</si>
  <si>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</si>
  <si>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</si>
  <si>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</si>
  <si>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</si>
  <si>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</si>
  <si>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</si>
  <si>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</si>
  <si>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</si>
  <si>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</si>
  <si>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</si>
  <si>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</si>
  <si>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</si>
  <si>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</si>
  <si>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</si>
  <si>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</si>
  <si>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</si>
  <si>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</si>
  <si>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</si>
  <si>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</si>
  <si>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</si>
  <si>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</si>
  <si>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</si>
  <si>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</si>
  <si>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</si>
  <si>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</si>
  <si>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</si>
  <si>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</si>
  <si>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</si>
  <si>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</si>
  <si>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</si>
  <si>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</si>
  <si>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</si>
  <si>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</si>
  <si>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</si>
  <si>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</si>
  <si>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</si>
  <si>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</si>
  <si>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</si>
  <si>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</si>
  <si>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</si>
  <si>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</si>
  <si>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</si>
  <si>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</si>
  <si>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</si>
  <si>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</si>
  <si>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</si>
  <si>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</si>
  <si>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</si>
  <si>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</si>
  <si>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</si>
  <si>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</si>
  <si>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</si>
  <si>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</si>
  <si>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</si>
  <si>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</si>
  <si>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</si>
  <si>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</si>
  <si>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</si>
  <si>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</si>
  <si>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</si>
  <si>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</si>
  <si>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</si>
  <si>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</si>
  <si>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</si>
  <si>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</si>
  <si>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</si>
  <si>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</si>
  <si>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</si>
  <si>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</si>
  <si>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</si>
  <si>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</si>
  <si>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</si>
  <si>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</si>
  <si>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</si>
  <si>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</si>
  <si>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</si>
  <si>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</si>
  <si>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</si>
  <si>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</si>
  <si>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</si>
  <si>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</si>
  <si>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</si>
  <si>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</si>
  <si>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</si>
  <si>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</si>
  <si>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</si>
  <si>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</si>
  <si>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</si>
  <si>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</si>
  <si>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</si>
  <si>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</si>
  <si>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</si>
  <si>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</si>
  <si>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</si>
  <si>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</si>
  <si>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</si>
  <si>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</si>
  <si>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</si>
  <si>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</si>
  <si>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</si>
  <si>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</si>
  <si>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</si>
  <si>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</si>
  <si>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</si>
  <si>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</si>
  <si>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</si>
  <si>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</si>
  <si>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</si>
  <si>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</si>
  <si>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</si>
  <si>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</si>
  <si>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</si>
  <si>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</si>
  <si>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</si>
  <si>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</si>
  <si>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</si>
  <si>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</si>
  <si>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</si>
  <si>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</si>
  <si>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</si>
  <si>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</si>
  <si>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</si>
  <si>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</si>
  <si>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</si>
  <si>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</si>
  <si>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</si>
  <si>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</si>
  <si>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</si>
  <si>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</si>
  <si>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</si>
  <si>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</si>
  <si>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</si>
  <si>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</si>
  <si>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</si>
  <si>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</si>
  <si>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</si>
  <si>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</si>
  <si>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</si>
  <si>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</si>
  <si>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</si>
  <si>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</si>
  <si>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</si>
  <si>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</si>
  <si>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</si>
  <si>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</si>
  <si>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</si>
  <si>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</si>
  <si>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</si>
  <si>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</si>
  <si>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</si>
  <si>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</si>
  <si>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</si>
  <si>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</si>
  <si>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</si>
  <si>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</si>
  <si>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</si>
  <si>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</si>
  <si>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</si>
  <si>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</si>
  <si>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</si>
  <si>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</si>
  <si>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</si>
  <si>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</si>
  <si>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</si>
  <si>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</si>
  <si>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</si>
  <si>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</si>
  <si>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</si>
  <si>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</si>
  <si>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</si>
  <si>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</si>
  <si>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</si>
  <si>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</si>
  <si>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</si>
  <si>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</si>
  <si>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</si>
  <si>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</si>
  <si>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</si>
  <si>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</si>
  <si>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</si>
  <si>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</si>
  <si>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</si>
  <si>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</si>
  <si>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</si>
  <si>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</si>
  <si>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</si>
  <si>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</si>
  <si>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</si>
  <si>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</si>
  <si>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</si>
  <si>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</si>
  <si>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</si>
  <si>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</si>
  <si>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</si>
  <si>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</si>
  <si>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</si>
  <si>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</si>
  <si>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</si>
  <si>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</si>
  <si>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</si>
  <si>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</si>
  <si>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</si>
  <si>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</si>
  <si>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</si>
  <si>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</si>
  <si>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</si>
  <si>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</si>
  <si>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</si>
  <si>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</si>
  <si>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</si>
  <si>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</si>
  <si>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</si>
  <si>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</si>
  <si>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</si>
  <si>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</si>
  <si>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</si>
  <si>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</si>
  <si>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</si>
  <si>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</si>
  <si>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</si>
  <si>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</si>
  <si>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</si>
  <si>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</si>
  <si>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</si>
  <si>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</si>
  <si>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</si>
  <si>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</si>
  <si>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</si>
  <si>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</si>
  <si>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</si>
  <si>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</si>
  <si>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</si>
  <si>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</si>
  <si>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</si>
  <si>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</si>
  <si>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</si>
  <si>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</si>
  <si>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</si>
  <si>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</si>
  <si>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</si>
  <si>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</si>
  <si>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</si>
  <si>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</si>
  <si>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</si>
  <si>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</si>
  <si>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</si>
  <si>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</si>
  <si>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</si>
  <si>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</si>
  <si>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</si>
  <si>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</si>
  <si>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</si>
  <si>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</si>
  <si>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</si>
  <si>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</si>
  <si>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</si>
  <si>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</si>
  <si>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</si>
  <si>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</si>
  <si>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</si>
  <si>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</si>
  <si>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</si>
  <si>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</si>
  <si>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</si>
  <si>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</si>
  <si>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</si>
  <si>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</si>
  <si>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</si>
  <si>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</si>
  <si>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</si>
  <si>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</si>
  <si>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</si>
  <si>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</si>
  <si>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</si>
  <si>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</si>
  <si>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</si>
  <si>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</si>
  <si>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</si>
  <si>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</si>
  <si>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</si>
  <si>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</si>
  <si>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</si>
  <si>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</si>
  <si>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</si>
  <si>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</si>
  <si>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</si>
  <si>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</si>
  <si>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</si>
  <si>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</si>
  <si>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</si>
  <si>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</si>
  <si>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</si>
  <si>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</si>
  <si>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</si>
  <si>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</si>
  <si>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</si>
  <si>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</si>
  <si>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</si>
  <si>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</si>
  <si>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</si>
  <si>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</si>
  <si>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</si>
  <si>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</si>
  <si>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</si>
  <si>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</si>
  <si>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</si>
  <si>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</si>
  <si>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</si>
  <si>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</si>
  <si>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</si>
  <si>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</si>
  <si>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</si>
  <si>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</si>
  <si>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</si>
  <si>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</si>
  <si>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</si>
  <si>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</si>
  <si>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</si>
  <si>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</si>
  <si>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</si>
  <si>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</si>
  <si>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</si>
  <si>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</si>
  <si>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</si>
  <si>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</si>
  <si>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</si>
  <si>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</si>
  <si>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</si>
  <si>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</si>
  <si>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</si>
  <si>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</si>
  <si>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</si>
  <si>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</si>
  <si>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</si>
  <si>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</si>
  <si>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</si>
  <si>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</si>
  <si>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</si>
  <si>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</si>
  <si>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</si>
  <si>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</si>
  <si>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</si>
  <si>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</si>
  <si>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</si>
  <si>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</si>
  <si>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</si>
  <si>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</si>
  <si>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</si>
  <si>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</si>
  <si>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</si>
  <si>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</si>
  <si>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</si>
  <si>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</si>
  <si>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</si>
  <si>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</si>
  <si>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</si>
  <si>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</si>
  <si>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</si>
  <si>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</si>
  <si>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</si>
  <si>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</si>
  <si>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</si>
  <si>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</si>
  <si>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</si>
  <si>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</si>
  <si>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</si>
  <si>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</si>
  <si>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</si>
  <si>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</si>
  <si>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</si>
  <si>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</si>
  <si>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</si>
  <si>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</si>
  <si>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</si>
  <si>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</si>
  <si>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</si>
  <si>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</si>
  <si>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</si>
  <si>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</si>
  <si>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</si>
  <si>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</si>
  <si>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</si>
  <si>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</si>
  <si>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</si>
  <si>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</si>
  <si>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</si>
  <si>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</si>
  <si>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</si>
  <si>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</si>
  <si>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</si>
  <si>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</si>
  <si>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</si>
  <si>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</si>
  <si>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</si>
  <si>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</si>
  <si>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</si>
  <si>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</si>
  <si>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</si>
  <si>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</si>
  <si>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</si>
  <si>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</si>
  <si>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</si>
  <si>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</si>
  <si>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</si>
  <si>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</si>
  <si>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</si>
  <si>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</si>
  <si>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</si>
  <si>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</si>
  <si>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</si>
  <si>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</si>
  <si>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</si>
  <si>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</si>
  <si>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</si>
  <si>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</si>
  <si>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</si>
  <si>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</si>
  <si>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</si>
  <si>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</si>
  <si>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</si>
  <si>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</si>
  <si>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</si>
  <si>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</si>
  <si>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</si>
  <si>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</si>
  <si>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</si>
  <si>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</si>
  <si>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</si>
  <si>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</si>
  <si>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</si>
  <si>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</si>
  <si>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</si>
  <si>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</si>
  <si>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</si>
  <si>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</si>
  <si>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</si>
  <si>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</si>
  <si>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</si>
  <si>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</si>
  <si>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</si>
  <si>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</si>
  <si>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</si>
  <si>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</si>
  <si>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</si>
  <si>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</si>
  <si>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</si>
  <si>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</si>
  <si>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</si>
  <si>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</si>
  <si>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</si>
  <si>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</si>
  <si>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</si>
  <si>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</si>
  <si>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</si>
  <si>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</si>
  <si>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</si>
  <si>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</si>
  <si>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</si>
  <si>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</si>
  <si>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</si>
  <si>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</si>
  <si>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</si>
  <si>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</si>
  <si>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</si>
  <si>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</si>
  <si>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</si>
  <si>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</si>
  <si>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</si>
  <si>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</si>
  <si>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</si>
  <si>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</si>
  <si>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</si>
  <si>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</si>
  <si>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</si>
  <si>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</si>
  <si>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</si>
  <si>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</si>
  <si>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</si>
  <si>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</si>
  <si>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</si>
  <si>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</si>
  <si>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</si>
  <si>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</si>
  <si>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</si>
  <si>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</si>
  <si>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</si>
  <si>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</si>
  <si>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</si>
  <si>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</si>
  <si>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</si>
  <si>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</si>
  <si>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</si>
  <si>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</si>
  <si>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</si>
  <si>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</si>
  <si>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</si>
  <si>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</si>
  <si>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</si>
  <si>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</si>
  <si>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</si>
  <si>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</si>
  <si>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</si>
  <si>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</si>
  <si>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</si>
  <si>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</si>
  <si>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</si>
  <si>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</si>
  <si>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</si>
  <si>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</si>
  <si>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</si>
  <si>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</si>
  <si>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</si>
  <si>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</si>
  <si>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</si>
  <si>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</si>
  <si>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</si>
  <si>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</si>
  <si>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</si>
  <si>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</si>
  <si>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</si>
  <si>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</si>
  <si>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</si>
  <si>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</si>
  <si>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</si>
  <si>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</si>
  <si>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</si>
  <si>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</si>
  <si>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</si>
  <si>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</si>
  <si>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</si>
  <si>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</si>
  <si>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</si>
  <si>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</si>
  <si>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</si>
  <si>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</si>
  <si>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</si>
  <si>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</si>
  <si>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</si>
  <si>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</si>
  <si>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</si>
  <si>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</si>
  <si>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</si>
  <si>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</si>
  <si>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</si>
  <si>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</si>
  <si>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</si>
  <si>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</si>
  <si>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</si>
  <si>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</si>
  <si>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</si>
  <si>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</si>
  <si>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</si>
  <si>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</si>
  <si>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</si>
  <si>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</si>
  <si>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</si>
  <si>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</si>
  <si>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</si>
  <si>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</si>
  <si>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</si>
  <si>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</si>
  <si>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</si>
  <si>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</si>
  <si>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</si>
  <si>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</si>
  <si>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</si>
  <si>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</si>
  <si>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</si>
  <si>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</si>
  <si>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</si>
  <si>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</si>
  <si>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</si>
  <si>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</si>
  <si>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</si>
  <si>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</si>
  <si>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</si>
  <si>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</si>
  <si>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</si>
  <si>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</si>
  <si>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</si>
  <si>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</si>
  <si>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</si>
  <si>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</si>
  <si>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</si>
  <si>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</si>
  <si>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</si>
  <si>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</si>
  <si>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</si>
  <si>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</si>
  <si>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</si>
  <si>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</si>
  <si>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</si>
  <si>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</si>
  <si>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</si>
  <si>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</si>
  <si>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</si>
  <si>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</si>
  <si>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</si>
  <si>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</si>
  <si>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</si>
  <si>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</si>
  <si>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</si>
  <si>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</si>
  <si>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</si>
  <si>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</si>
  <si>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</si>
  <si>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</si>
  <si>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</si>
  <si>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</si>
  <si>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</si>
  <si>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</si>
  <si>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</si>
  <si>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</si>
  <si>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</si>
  <si>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</si>
  <si>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</si>
  <si>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</si>
  <si>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</si>
  <si>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</si>
  <si>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</si>
  <si>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</si>
  <si>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</si>
  <si>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</si>
  <si>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</si>
  <si>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</si>
  <si>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</si>
  <si>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</si>
  <si>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</si>
  <si>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</si>
  <si>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</si>
  <si>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</si>
  <si>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</si>
  <si>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</si>
  <si>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</si>
  <si>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</si>
  <si>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</si>
  <si>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</si>
  <si>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</si>
  <si>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</si>
  <si>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</si>
  <si>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</si>
  <si>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</si>
  <si>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</si>
  <si>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</si>
  <si>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</si>
  <si>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</si>
  <si>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</si>
  <si>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</si>
  <si>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</si>
  <si>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</si>
  <si>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</si>
  <si>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</si>
  <si>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</si>
  <si>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</si>
  <si>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</si>
  <si>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</si>
  <si>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</si>
  <si>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</si>
  <si>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</si>
  <si>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</si>
  <si>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</si>
  <si>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</si>
  <si>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</si>
  <si>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</si>
  <si>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</si>
  <si>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</si>
  <si>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</si>
  <si>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</si>
  <si>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</si>
  <si>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</si>
  <si>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</si>
  <si>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</si>
  <si>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</si>
  <si>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</si>
  <si>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</si>
  <si>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</si>
  <si>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</si>
  <si>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</si>
  <si>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</si>
  <si>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</si>
  <si>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</si>
  <si>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</si>
  <si>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</si>
  <si>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</si>
  <si>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</si>
  <si>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</si>
  <si>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</si>
  <si>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</si>
  <si>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</si>
  <si>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</si>
  <si>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</si>
  <si>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</si>
  <si>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</si>
  <si>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</si>
  <si>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</si>
  <si>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</si>
  <si>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</si>
  <si>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</si>
  <si>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</si>
  <si>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</si>
  <si>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</si>
  <si>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</si>
  <si>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</si>
  <si>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</si>
  <si>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</si>
  <si>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</si>
  <si>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</si>
  <si>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</si>
  <si>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</si>
  <si>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</si>
  <si>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</si>
  <si>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</si>
  <si>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</si>
  <si>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</si>
  <si>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</si>
  <si>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</si>
  <si>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</si>
  <si>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</si>
  <si>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</si>
  <si>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</si>
  <si>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</si>
  <si>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</si>
  <si>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</si>
  <si>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</si>
  <si>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</si>
  <si>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</si>
  <si>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</si>
  <si>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</si>
  <si>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</si>
  <si>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</si>
  <si>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</si>
  <si>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</si>
  <si>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</si>
  <si>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</si>
  <si>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</si>
  <si>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</si>
  <si>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</si>
  <si>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</si>
  <si>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</si>
  <si>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</si>
  <si>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</si>
  <si>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</si>
  <si>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</si>
  <si>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</si>
  <si>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</si>
  <si>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</si>
  <si>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</si>
  <si>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</si>
  <si>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</si>
  <si>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</si>
  <si>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</si>
  <si>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</si>
  <si>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</si>
  <si>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</si>
  <si>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</si>
  <si>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</si>
  <si>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</si>
  <si>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</si>
  <si>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</si>
  <si>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</si>
  <si>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</si>
  <si>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</si>
  <si>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</si>
  <si>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</si>
  <si>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</si>
  <si>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</si>
  <si>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</si>
  <si>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</si>
  <si>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</si>
  <si>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</si>
  <si>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</si>
  <si>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</si>
  <si>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</si>
  <si>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</si>
  <si>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</si>
  <si>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</si>
  <si>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</si>
  <si>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</si>
  <si>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</si>
  <si>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</si>
  <si>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</si>
  <si>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</si>
  <si>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</si>
  <si>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</si>
  <si>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</si>
  <si>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</si>
  <si>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</si>
  <si>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</si>
  <si>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</si>
  <si>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</si>
  <si>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</si>
  <si>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</si>
  <si>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</si>
  <si>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</si>
  <si>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</si>
  <si>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</si>
  <si>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</si>
  <si>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</si>
  <si>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</si>
  <si>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</si>
  <si>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</si>
  <si>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</si>
  <si>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</si>
  <si>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</si>
  <si>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</si>
  <si>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</si>
  <si>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</si>
  <si>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</si>
  <si>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</si>
  <si>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</si>
  <si>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</si>
  <si>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</si>
  <si>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</si>
  <si>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</si>
  <si>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</si>
  <si>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</si>
  <si>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</si>
  <si>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</si>
  <si>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</si>
  <si>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</si>
  <si>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</si>
  <si>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</si>
  <si>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</si>
  <si>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</si>
  <si>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</si>
  <si>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</si>
  <si>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</si>
  <si>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</si>
  <si>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</si>
  <si>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</si>
  <si>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</si>
  <si>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</si>
  <si>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</si>
  <si>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</si>
  <si>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</si>
  <si>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</si>
  <si>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</si>
  <si>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</si>
  <si>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</si>
  <si>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</si>
  <si>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</si>
  <si>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</si>
  <si>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</si>
  <si>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</si>
  <si>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</si>
  <si>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</si>
  <si>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</si>
  <si>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</si>
  <si>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</si>
  <si>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</si>
  <si>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</si>
  <si>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</si>
  <si>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</si>
  <si>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</si>
  <si>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</si>
  <si>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</si>
  <si>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</si>
  <si>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</si>
  <si>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</si>
  <si>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</si>
  <si>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</si>
  <si>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</si>
  <si>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</si>
  <si>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</si>
  <si>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</si>
  <si>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</si>
  <si>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</si>
  <si>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</si>
  <si>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</si>
  <si>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</si>
  <si>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</si>
  <si>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</si>
  <si>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</si>
  <si>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</si>
  <si>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</si>
  <si>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</si>
  <si>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</si>
  <si>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</si>
  <si>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</si>
  <si>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</si>
  <si>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</si>
  <si>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</si>
  <si>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</si>
  <si>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</si>
  <si>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</si>
  <si>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</si>
  <si>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</si>
  <si>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</si>
  <si>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</si>
  <si>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</si>
  <si>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</si>
  <si>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</si>
  <si>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</si>
  <si>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</si>
  <si>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</si>
  <si>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</si>
  <si>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</si>
  <si>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</si>
  <si>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</si>
  <si>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</si>
  <si>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</si>
  <si>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</si>
  <si>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</si>
  <si>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</si>
  <si>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</si>
  <si>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</si>
  <si>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</si>
  <si>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</si>
  <si>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</si>
  <si>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</si>
  <si>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</si>
  <si>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</si>
  <si>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</si>
  <si>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</si>
  <si>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</si>
  <si>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</si>
  <si>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</si>
  <si>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</si>
  <si>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</si>
  <si>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</si>
  <si>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</si>
  <si>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</si>
  <si>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</si>
  <si>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</si>
  <si>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</si>
  <si>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</si>
  <si>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</si>
  <si>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</si>
  <si>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</si>
  <si>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</si>
  <si>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</si>
  <si>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</si>
  <si>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</si>
  <si>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</si>
  <si>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</si>
  <si>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</si>
  <si>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</si>
  <si>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</si>
  <si>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</si>
  <si>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</si>
  <si>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</si>
  <si>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</si>
  <si>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</si>
  <si>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</si>
  <si>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</si>
  <si>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</si>
  <si>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</si>
  <si>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</si>
  <si>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</si>
  <si>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</si>
  <si>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</si>
  <si>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</si>
  <si>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</si>
  <si>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</si>
  <si>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</si>
  <si>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</si>
  <si>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</si>
  <si>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</si>
  <si>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</si>
  <si>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</si>
  <si>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</si>
  <si>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</si>
  <si>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</si>
  <si>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</si>
  <si>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</si>
  <si>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</si>
  <si>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</si>
  <si>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</si>
  <si>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</si>
  <si>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</si>
  <si>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</si>
  <si>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</si>
  <si>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</si>
  <si>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</si>
  <si>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</si>
  <si>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</si>
  <si>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</si>
  <si>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</si>
  <si>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</si>
  <si>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</si>
  <si>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</si>
  <si>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</si>
  <si>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</si>
  <si>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</si>
  <si>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</si>
  <si>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</si>
  <si>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</si>
  <si>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</si>
  <si>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</si>
  <si>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</si>
  <si>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</si>
  <si>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</si>
  <si>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</si>
  <si>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</si>
  <si>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</si>
  <si>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</si>
  <si>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</si>
  <si>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</si>
  <si>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</si>
  <si>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</si>
  <si>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</si>
  <si>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</si>
  <si>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</si>
  <si>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</si>
  <si>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</si>
  <si>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</si>
  <si>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</si>
  <si>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</si>
  <si>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</si>
  <si>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</si>
  <si>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</si>
  <si>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</si>
  <si>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</si>
  <si>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</si>
  <si>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</si>
  <si>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</si>
  <si>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</si>
  <si>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</si>
  <si>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</si>
  <si>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</si>
  <si>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</si>
  <si>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</si>
  <si>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</si>
  <si>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</si>
  <si>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</si>
  <si>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</si>
  <si>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</si>
  <si>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</si>
  <si>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</si>
  <si>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</si>
  <si>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</si>
  <si>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</si>
  <si>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</si>
  <si>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</si>
  <si>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</si>
  <si>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</si>
  <si>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</si>
  <si>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</si>
  <si>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</si>
  <si>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</si>
  <si>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</si>
  <si>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</si>
  <si>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</si>
  <si>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</si>
  <si>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</si>
  <si>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</si>
  <si>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</si>
  <si>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</si>
  <si>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</si>
  <si>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</si>
  <si>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</si>
  <si>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</si>
  <si>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</si>
  <si>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</si>
  <si>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</si>
  <si>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</si>
  <si>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</si>
  <si>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</si>
  <si>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</si>
  <si>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</si>
  <si>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</si>
  <si>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</si>
  <si>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</si>
  <si>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</si>
  <si>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</si>
  <si>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</si>
  <si>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</si>
  <si>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</si>
  <si>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</si>
  <si>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</si>
  <si>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</si>
  <si>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</si>
  <si>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</si>
  <si>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</si>
  <si>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</si>
  <si>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</si>
  <si>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</si>
  <si>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</si>
  <si>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</si>
  <si>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</si>
  <si>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</si>
  <si>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</si>
  <si>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</si>
  <si>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</si>
  <si>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</si>
  <si>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</si>
  <si>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</si>
  <si>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</si>
  <si>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</si>
  <si>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</si>
  <si>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</si>
  <si>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</si>
  <si>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</si>
  <si>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</si>
  <si>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</si>
  <si>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</si>
  <si>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</si>
  <si>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</si>
  <si>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</si>
  <si>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</si>
  <si>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</si>
  <si>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</si>
  <si>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</si>
  <si>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</si>
  <si>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</si>
  <si>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</si>
  <si>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</si>
  <si>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</si>
  <si>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</si>
  <si>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</si>
  <si>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</si>
  <si>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</si>
  <si>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</si>
  <si>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</si>
  <si>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</si>
  <si>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</si>
  <si>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</si>
  <si>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</si>
  <si>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</si>
  <si>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</si>
  <si>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</si>
  <si>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</si>
  <si>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</si>
  <si>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</si>
  <si>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</si>
  <si>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</si>
  <si>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</si>
  <si>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</si>
  <si>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</si>
  <si>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</si>
  <si>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</si>
  <si>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</si>
  <si>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</si>
  <si>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</si>
  <si>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</si>
  <si>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</si>
  <si>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</si>
  <si>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</si>
  <si>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</si>
  <si>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</si>
  <si>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</si>
  <si>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</si>
  <si>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</si>
  <si>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</si>
  <si>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</si>
  <si>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</si>
  <si>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</si>
  <si>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</si>
  <si>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</si>
  <si>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</si>
  <si>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</si>
  <si>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</si>
  <si>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</si>
  <si>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</si>
  <si>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</si>
  <si>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</si>
  <si>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</si>
  <si>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</si>
  <si>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</si>
  <si>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</si>
  <si>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</si>
  <si>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</si>
  <si>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</si>
  <si>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</si>
  <si>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</si>
  <si>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</si>
  <si>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</si>
  <si>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</si>
  <si>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</si>
  <si>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</si>
  <si>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</si>
  <si>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</si>
  <si>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</si>
  <si>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</si>
  <si>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</si>
  <si>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</si>
  <si>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</si>
  <si>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</si>
  <si>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</si>
  <si>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</si>
  <si>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</si>
  <si>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</si>
  <si>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</si>
  <si>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</si>
  <si>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</si>
  <si>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</si>
  <si>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</si>
  <si>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</si>
  <si>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</si>
  <si>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</si>
  <si>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</si>
  <si>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</si>
  <si>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</si>
  <si>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</si>
  <si>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</si>
  <si>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</si>
  <si>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</si>
  <si>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</si>
  <si>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</si>
  <si>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</si>
  <si>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</si>
  <si>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</si>
  <si>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</si>
  <si>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</si>
  <si>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</si>
  <si>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</si>
  <si>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</si>
  <si>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</si>
  <si>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</si>
  <si>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</si>
  <si>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</si>
  <si>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</si>
  <si>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</si>
  <si>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</si>
  <si>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</si>
  <si>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</si>
  <si>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</si>
  <si>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</si>
  <si>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</si>
  <si>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</si>
  <si>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</si>
  <si>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</si>
  <si>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</si>
  <si>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</si>
  <si>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</si>
  <si>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</si>
  <si>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</si>
  <si>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</si>
  <si>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</si>
  <si>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</si>
  <si>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</si>
  <si>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</si>
  <si>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</si>
  <si>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</si>
  <si>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</si>
  <si>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</si>
  <si>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</si>
  <si>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</si>
  <si>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</si>
  <si>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</si>
  <si>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</si>
  <si>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</si>
  <si>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</si>
  <si>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</si>
  <si>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</si>
  <si>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</si>
  <si>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</si>
  <si>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</si>
  <si>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</si>
  <si>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</si>
  <si>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</si>
  <si>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</si>
  <si>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</si>
  <si>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</si>
  <si>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</si>
  <si>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</si>
  <si>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</si>
  <si>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</si>
  <si>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</si>
  <si>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</si>
  <si>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</si>
  <si>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</si>
  <si>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</si>
  <si>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</si>
  <si>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</si>
  <si>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</si>
  <si>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</si>
  <si>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</si>
  <si>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</si>
  <si>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</si>
  <si>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</si>
  <si>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</si>
  <si>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</si>
  <si>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</si>
  <si>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</si>
  <si>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</si>
  <si>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</si>
  <si>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</si>
  <si>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</si>
  <si>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</si>
  <si>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</si>
  <si>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</si>
  <si>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</si>
  <si>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</si>
  <si>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</si>
  <si>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</si>
  <si>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</si>
  <si>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</si>
  <si>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</si>
  <si>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</si>
  <si>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</si>
  <si>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</si>
  <si>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</si>
  <si>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</si>
  <si>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</si>
  <si>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</si>
  <si>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</si>
  <si>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</si>
  <si>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</si>
  <si>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</si>
  <si>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</si>
  <si>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</si>
  <si>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</si>
  <si>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</si>
  <si>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</si>
  <si>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</si>
  <si>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</si>
  <si>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</si>
  <si>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</si>
  <si>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</si>
  <si>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</si>
  <si>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</si>
  <si>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</si>
  <si>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</si>
  <si>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</si>
  <si>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</si>
  <si>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</si>
  <si>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</si>
  <si>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</si>
  <si>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</si>
  <si>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</si>
  <si>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</si>
  <si>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</si>
  <si>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</si>
  <si>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</si>
  <si>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</si>
  <si>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</si>
  <si>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</si>
  <si>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</si>
  <si>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</si>
  <si>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</si>
  <si>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</si>
  <si>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</si>
  <si>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</si>
  <si>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</si>
  <si>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</si>
  <si>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</si>
  <si>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</si>
  <si>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</si>
  <si>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</si>
  <si>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</si>
  <si>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</si>
  <si>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</si>
  <si>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</si>
  <si>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</si>
  <si>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</si>
  <si>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</si>
  <si>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</si>
  <si>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</si>
  <si>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</si>
  <si>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</si>
  <si>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</si>
  <si>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</si>
  <si>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</si>
  <si>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</si>
  <si>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</si>
  <si>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</si>
  <si>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</si>
  <si>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</si>
  <si>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</si>
  <si>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</si>
  <si>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</si>
  <si>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</si>
  <si>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</si>
  <si>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</si>
  <si>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</si>
  <si>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</si>
  <si>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</si>
  <si>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</si>
  <si>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</si>
  <si>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</si>
  <si>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</si>
  <si>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</si>
  <si>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</si>
  <si>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</si>
  <si>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</si>
  <si>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</si>
  <si>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</si>
  <si>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</si>
  <si>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</si>
  <si>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</si>
  <si>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</si>
  <si>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</si>
  <si>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</si>
  <si>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</si>
  <si>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</si>
  <si>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</si>
  <si>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</si>
  <si>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</si>
  <si>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</si>
  <si>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</si>
  <si>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</si>
  <si>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</si>
  <si>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</si>
  <si>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</si>
  <si>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</si>
  <si>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</si>
  <si>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</si>
  <si>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</si>
  <si>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</si>
  <si>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</si>
  <si>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</si>
  <si>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</si>
  <si>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</si>
  <si>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</si>
  <si>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</si>
  <si>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</si>
  <si>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</si>
  <si>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</si>
  <si>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</si>
  <si>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</si>
  <si>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</si>
  <si>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</si>
  <si>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</si>
  <si>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</si>
  <si>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</si>
  <si>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</si>
  <si>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</si>
  <si>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</si>
  <si>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</si>
  <si>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</si>
  <si>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</si>
  <si>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</si>
  <si>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</si>
  <si>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</si>
  <si>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</si>
  <si>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</si>
  <si>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</si>
  <si>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</si>
  <si>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</si>
  <si>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</si>
  <si>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</si>
  <si>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</si>
  <si>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</si>
  <si>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</si>
  <si>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</si>
  <si>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</si>
  <si>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</si>
  <si>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</si>
  <si>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</si>
  <si>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</si>
  <si>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</si>
  <si>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</si>
  <si>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</si>
  <si>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</si>
  <si>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</si>
  <si>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</si>
  <si>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</si>
  <si>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</si>
  <si>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</si>
  <si>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</si>
  <si>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</si>
  <si>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</si>
  <si>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</si>
  <si>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</si>
  <si>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</si>
  <si>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</si>
  <si>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</si>
  <si>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</si>
  <si>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</si>
  <si>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</si>
  <si>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</si>
  <si>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</si>
  <si>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</si>
  <si>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</si>
  <si>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</si>
  <si>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</si>
  <si>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</si>
  <si>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</si>
  <si>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</si>
  <si>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</si>
  <si>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</si>
  <si>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</si>
  <si>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</si>
  <si>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</si>
  <si>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</si>
  <si>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</si>
  <si>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</si>
  <si>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</si>
  <si>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</si>
  <si>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</si>
  <si>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</si>
  <si>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</si>
  <si>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</si>
  <si>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</si>
  <si>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</si>
  <si>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</si>
  <si>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</si>
  <si>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</si>
  <si>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</si>
  <si>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</si>
  <si>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</si>
  <si>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</si>
  <si>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</si>
  <si>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</si>
  <si>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</si>
  <si>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</si>
  <si>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</si>
  <si>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</si>
  <si>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</si>
  <si>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</si>
  <si>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</si>
  <si>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</si>
  <si>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</si>
  <si>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</si>
  <si>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</si>
  <si>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</si>
  <si>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</si>
  <si>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</si>
  <si>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</si>
  <si>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</si>
  <si>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</si>
  <si>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</si>
  <si>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</si>
  <si>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</si>
  <si>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</si>
  <si>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</si>
  <si>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</si>
  <si>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</si>
  <si>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</si>
  <si>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</si>
  <si>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</si>
  <si>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</si>
  <si>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</si>
  <si>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</si>
  <si>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</si>
  <si>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</si>
  <si>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</si>
  <si>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</si>
  <si>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</si>
  <si>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</si>
  <si>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</si>
  <si>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</si>
  <si>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</si>
  <si>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</si>
  <si>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</si>
  <si>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</si>
  <si>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</si>
  <si>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</si>
  <si>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</si>
  <si>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</si>
  <si>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</si>
  <si>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</si>
  <si>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</si>
  <si>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</si>
  <si>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</si>
  <si>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</si>
  <si>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</si>
  <si>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</si>
  <si>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</si>
  <si>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</si>
  <si>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</si>
  <si>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</si>
  <si>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</si>
  <si>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</si>
  <si>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</si>
  <si>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</si>
  <si>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</si>
  <si>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</si>
  <si>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</si>
  <si>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</si>
  <si>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</si>
  <si>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</si>
  <si>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</si>
  <si>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</si>
  <si>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</si>
  <si>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</si>
  <si>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</si>
  <si>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</si>
  <si>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</si>
  <si>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</si>
  <si>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</si>
  <si>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</si>
  <si>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</si>
  <si>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</si>
  <si>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</si>
  <si>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</si>
  <si>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</si>
  <si>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</si>
  <si>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</si>
  <si>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</si>
  <si>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</si>
  <si>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</si>
  <si>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</si>
  <si>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</si>
  <si>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</si>
  <si>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</si>
  <si>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</si>
  <si>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</si>
  <si>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</si>
  <si>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</si>
  <si>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</si>
  <si>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</si>
  <si>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</si>
  <si>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</si>
  <si>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</si>
  <si>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</si>
  <si>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</si>
  <si>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</si>
  <si>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</si>
  <si>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</si>
  <si>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</si>
  <si>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</si>
  <si>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</si>
  <si>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</si>
  <si>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</si>
  <si>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</si>
  <si>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</si>
  <si>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</si>
  <si>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</si>
  <si>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</si>
  <si>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</si>
  <si>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</si>
  <si>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</si>
  <si>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</si>
  <si>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</si>
  <si>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</si>
  <si>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</si>
  <si>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</si>
  <si>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</si>
  <si>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</si>
  <si>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</si>
  <si>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</si>
  <si>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</si>
  <si>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</si>
  <si>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</si>
  <si>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</si>
  <si>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</si>
  <si>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</si>
  <si>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</si>
  <si>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</si>
  <si>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</si>
  <si>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</si>
  <si>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</si>
  <si>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</si>
  <si>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</si>
  <si>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</si>
  <si>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</si>
  <si>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</si>
  <si>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</si>
  <si>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</si>
  <si>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</si>
  <si>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</si>
  <si>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</si>
  <si>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</si>
  <si>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</si>
  <si>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</si>
  <si>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</si>
  <si>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</si>
  <si>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</si>
  <si>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</si>
  <si>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</si>
  <si>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</si>
  <si>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</si>
  <si>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</si>
  <si>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</si>
  <si>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</si>
  <si>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</si>
  <si>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</si>
  <si>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</si>
  <si>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</si>
  <si>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</si>
  <si>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</si>
  <si>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</si>
  <si>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</si>
  <si>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</si>
  <si>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</si>
  <si>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</si>
  <si>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</si>
  <si>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</si>
  <si>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</si>
  <si>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</si>
  <si>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</si>
  <si>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</si>
  <si>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</si>
  <si>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</si>
  <si>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</si>
  <si>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</si>
  <si>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</si>
  <si>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</si>
  <si>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</si>
  <si>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</si>
  <si>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</si>
  <si>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</si>
  <si>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</si>
  <si>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</si>
  <si>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</si>
  <si>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</si>
  <si>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</si>
  <si>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</si>
  <si>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</si>
  <si>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</si>
  <si>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</si>
  <si>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</si>
  <si>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</si>
  <si>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</si>
  <si>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</si>
  <si>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</si>
  <si>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</si>
  <si>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</si>
  <si>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</si>
  <si>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</si>
  <si>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</si>
  <si>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</si>
  <si>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</si>
  <si>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</si>
  <si>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</si>
  <si>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</si>
  <si>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</si>
  <si>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</si>
  <si>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</si>
  <si>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</si>
  <si>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</si>
  <si>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</si>
  <si>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</si>
  <si>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</si>
  <si>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</si>
  <si>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</si>
  <si>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</si>
  <si>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</si>
  <si>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</si>
  <si>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</si>
  <si>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</si>
  <si>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</si>
  <si>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</si>
  <si>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</si>
  <si>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</si>
  <si>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</si>
  <si>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</si>
  <si>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</si>
  <si>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</si>
  <si>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</si>
  <si>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</si>
  <si>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</si>
  <si>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</si>
  <si>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</si>
  <si>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</si>
  <si>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</si>
  <si>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</si>
  <si>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</si>
  <si>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</si>
  <si>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</si>
  <si>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</si>
  <si>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</si>
  <si>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</si>
  <si>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</si>
  <si>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</si>
  <si>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</si>
  <si>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</si>
  <si>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</si>
  <si>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</si>
  <si>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</si>
  <si>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</si>
  <si>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</si>
  <si>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</si>
  <si>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</si>
  <si>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</si>
  <si>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</si>
  <si>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</si>
  <si>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</si>
  <si>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</si>
  <si>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</si>
  <si>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</si>
  <si>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</si>
  <si>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</si>
  <si>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</si>
  <si>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</si>
  <si>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</si>
  <si>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</si>
  <si>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</si>
  <si>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</si>
  <si>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</si>
  <si>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</si>
  <si>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</si>
  <si>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</si>
  <si>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</si>
  <si>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</si>
  <si>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</si>
  <si>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</si>
  <si>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</si>
  <si>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</si>
  <si>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</si>
  <si>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</si>
  <si>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</si>
  <si>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</si>
  <si>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</si>
  <si>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</si>
  <si>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</si>
  <si>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</si>
  <si>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</si>
  <si>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</si>
  <si>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</si>
  <si>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</si>
  <si>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</si>
  <si>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</si>
  <si>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</si>
  <si>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</si>
  <si>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</si>
  <si>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</si>
  <si>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</si>
  <si>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</si>
  <si>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</si>
  <si>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</si>
  <si>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</si>
  <si>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</si>
  <si>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</si>
  <si>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</si>
  <si>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</si>
  <si>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</si>
  <si>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</si>
  <si>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</si>
  <si>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</si>
  <si>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</si>
  <si>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</si>
  <si>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</si>
  <si>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</si>
  <si>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</si>
  <si>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</si>
  <si>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</si>
  <si>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</si>
  <si>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</si>
  <si>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</si>
  <si>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</si>
  <si>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</si>
  <si>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</si>
  <si>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</si>
  <si>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</si>
  <si>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</si>
  <si>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</si>
  <si>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</si>
  <si>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</si>
  <si>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</si>
  <si>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</si>
  <si>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</si>
  <si>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</si>
  <si>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</si>
  <si>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</si>
  <si>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</si>
  <si>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</si>
  <si>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</si>
  <si>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</si>
  <si>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</si>
  <si>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</si>
  <si>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</si>
  <si>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</si>
  <si>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</si>
  <si>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</si>
  <si>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</si>
  <si>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</si>
  <si>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</si>
  <si>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</si>
  <si>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</si>
  <si>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</si>
  <si>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</si>
  <si>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</si>
  <si>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</si>
  <si>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</si>
  <si>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</si>
  <si>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</si>
  <si>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</si>
  <si>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</si>
  <si>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</si>
  <si>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</si>
  <si>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</si>
  <si>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</si>
  <si>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</si>
  <si>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</si>
  <si>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</si>
  <si>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</si>
  <si>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</si>
  <si>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</si>
  <si>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</si>
  <si>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</si>
  <si>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</si>
  <si>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</si>
  <si>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</si>
  <si>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</si>
  <si>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</si>
  <si>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</si>
  <si>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</si>
  <si>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</si>
  <si>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</si>
  <si>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</si>
  <si>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</si>
  <si>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</si>
  <si>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</si>
  <si>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</si>
  <si>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</si>
  <si>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</si>
  <si>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</si>
  <si>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</si>
  <si>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</si>
  <si>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</si>
  <si>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</si>
  <si>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</si>
  <si>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</si>
  <si>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</si>
  <si>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</si>
  <si>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</si>
  <si>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</si>
  <si>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</si>
  <si>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</si>
  <si>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</si>
  <si>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</si>
  <si>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</si>
  <si>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</si>
  <si>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</si>
  <si>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</si>
  <si>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</si>
  <si>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</si>
  <si>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</si>
  <si>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</si>
  <si>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</si>
  <si>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</si>
  <si>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</si>
  <si>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</si>
  <si>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</si>
  <si>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</si>
  <si>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</si>
  <si>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</si>
  <si>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</si>
  <si>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</si>
  <si>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</si>
  <si>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</si>
  <si>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</si>
  <si>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</si>
  <si>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</si>
  <si>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</si>
  <si>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</si>
  <si>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</si>
  <si>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</si>
  <si>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</si>
  <si>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</si>
  <si>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</si>
  <si>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</si>
  <si>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</si>
  <si>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</si>
  <si>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</si>
  <si>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</si>
  <si>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</si>
  <si>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</si>
  <si>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</si>
  <si>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</si>
  <si>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</si>
  <si>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</si>
  <si>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</si>
  <si>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</si>
  <si>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</si>
  <si>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</si>
  <si>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</si>
  <si>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</si>
  <si>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</si>
  <si>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</si>
  <si>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</si>
  <si>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</si>
  <si>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</si>
  <si>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</si>
  <si>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</si>
  <si>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</si>
  <si>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</si>
  <si>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</si>
  <si>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</si>
  <si>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</si>
  <si>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</si>
  <si>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</si>
  <si>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</si>
  <si>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</si>
  <si>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</si>
  <si>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</si>
  <si>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</si>
  <si>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</si>
  <si>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</si>
  <si>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</si>
  <si>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</si>
  <si>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</si>
  <si>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</si>
  <si>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</si>
  <si>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</si>
  <si>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</si>
  <si>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</si>
  <si>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</si>
  <si>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</si>
  <si>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</si>
  <si>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</si>
  <si>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</si>
  <si>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</si>
  <si>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</si>
  <si>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</si>
  <si>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</si>
  <si>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</si>
  <si>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</si>
  <si>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</si>
  <si>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</si>
  <si>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</si>
  <si>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</si>
  <si>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</si>
  <si>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</si>
  <si>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</si>
  <si>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</si>
  <si>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</si>
  <si>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</si>
  <si>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</si>
  <si>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</si>
  <si>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</si>
  <si>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</si>
  <si>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</si>
  <si>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</si>
  <si>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</si>
  <si>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</si>
  <si>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</si>
  <si>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</si>
  <si>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</si>
  <si>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</si>
  <si>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</si>
  <si>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</si>
  <si>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</si>
  <si>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</si>
  <si>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</si>
  <si>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</si>
  <si>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</si>
  <si>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</si>
  <si>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</si>
  <si>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</si>
  <si>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</si>
  <si>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</si>
  <si>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</si>
  <si>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</si>
  <si>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</si>
  <si>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</si>
  <si>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</si>
  <si>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</si>
  <si>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</si>
  <si>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</si>
  <si>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</si>
  <si>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</si>
  <si>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</si>
  <si>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</si>
  <si>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</si>
  <si>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</si>
  <si>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</si>
  <si>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</si>
  <si>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</si>
  <si>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</si>
  <si>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</si>
  <si>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</si>
  <si>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</si>
  <si>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</si>
  <si>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</si>
  <si>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</si>
  <si>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</si>
  <si>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</si>
  <si>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</si>
  <si>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</si>
  <si>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</si>
  <si>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</si>
  <si>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</si>
  <si>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</si>
  <si>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</si>
  <si>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</si>
  <si>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</si>
  <si>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</si>
  <si>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</si>
  <si>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</si>
  <si>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</si>
  <si>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</si>
  <si>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</si>
  <si>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</si>
  <si>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</si>
  <si>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</si>
  <si>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</si>
  <si>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</si>
  <si>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</si>
  <si>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</si>
  <si>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</si>
  <si>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</si>
  <si>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</si>
  <si>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</si>
  <si>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</si>
  <si>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</si>
  <si>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</si>
  <si>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</si>
  <si>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</si>
  <si>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</si>
  <si>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</si>
  <si>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</si>
  <si>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</si>
  <si>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</si>
  <si>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</si>
  <si>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</si>
  <si>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</si>
  <si>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</si>
  <si>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</si>
  <si>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</si>
  <si>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</si>
  <si>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</si>
  <si>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</si>
  <si>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</si>
  <si>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</si>
  <si>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</si>
  <si>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</si>
  <si>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</si>
  <si>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</si>
  <si>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</si>
  <si>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</si>
  <si>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</si>
  <si>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</si>
  <si>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</si>
  <si>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</si>
  <si>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</si>
  <si>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</si>
  <si>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</si>
  <si>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</si>
  <si>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</si>
  <si>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</si>
  <si>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</si>
  <si>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</si>
  <si>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</si>
  <si>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</si>
  <si>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</si>
  <si>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</si>
  <si>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</si>
  <si>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</si>
  <si>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</si>
  <si>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</si>
  <si>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</si>
  <si>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</si>
  <si>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</si>
  <si>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</si>
  <si>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</si>
  <si>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</si>
  <si>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</si>
  <si>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</si>
  <si>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</si>
  <si>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</si>
  <si>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</si>
  <si>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</si>
  <si>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</si>
  <si>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</si>
  <si>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</si>
  <si>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</si>
  <si>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</si>
  <si>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</si>
  <si>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</si>
  <si>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</si>
  <si>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</si>
  <si>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</si>
  <si>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</si>
  <si>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</si>
  <si>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</si>
  <si>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</si>
  <si>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</si>
  <si>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</si>
  <si>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</si>
  <si>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</si>
  <si>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</si>
  <si>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</si>
  <si>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</si>
  <si>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</si>
  <si>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</si>
  <si>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</si>
  <si>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</si>
  <si>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</si>
  <si>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</si>
  <si>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</si>
  <si>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</si>
  <si>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</si>
  <si>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</si>
  <si>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</si>
  <si>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</si>
  <si>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</si>
  <si>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</si>
  <si>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</si>
  <si>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</si>
  <si>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</si>
  <si>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</si>
  <si>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</si>
  <si>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</si>
  <si>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</si>
  <si>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</si>
  <si>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</si>
  <si>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</si>
  <si>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</si>
  <si>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</si>
  <si>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</si>
  <si>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</si>
  <si>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</si>
  <si>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</si>
  <si>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</si>
  <si>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</si>
  <si>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</si>
  <si>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</si>
  <si>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</si>
  <si>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</si>
  <si>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</si>
  <si>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</si>
  <si>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</si>
  <si>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</si>
  <si>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</si>
  <si>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</si>
  <si>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</si>
  <si>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</si>
  <si>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</si>
  <si>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</si>
  <si>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</si>
  <si>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</si>
  <si>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</si>
  <si>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</si>
  <si>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</si>
  <si>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</si>
  <si>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</si>
  <si>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</si>
  <si>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</si>
  <si>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</si>
  <si>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</si>
  <si>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</si>
  <si>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</si>
  <si>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</si>
  <si>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</si>
  <si>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</si>
  <si>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</si>
  <si>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</si>
  <si>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</si>
  <si>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</si>
  <si>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</si>
  <si>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</si>
  <si>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</si>
  <si>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</si>
  <si>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</si>
  <si>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</si>
  <si>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</si>
  <si>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</si>
  <si>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</si>
  <si>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</si>
  <si>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</si>
  <si>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</si>
  <si>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</si>
  <si>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</si>
  <si>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</si>
  <si>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</si>
  <si>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</si>
  <si>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</si>
  <si>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</si>
  <si>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</si>
  <si>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</si>
  <si>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</si>
  <si>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</si>
  <si>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</si>
  <si>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</si>
  <si>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</si>
  <si>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</si>
  <si>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</si>
  <si>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</si>
  <si>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</si>
  <si>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</si>
  <si>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</si>
  <si>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</si>
  <si>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</si>
  <si>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</si>
  <si>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</si>
  <si>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</si>
  <si>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</si>
  <si>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</si>
  <si>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</si>
  <si>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</si>
  <si>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</si>
  <si>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</si>
  <si>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</si>
  <si>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</si>
  <si>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</si>
  <si>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</si>
  <si>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</si>
  <si>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</si>
  <si>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</si>
  <si>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</si>
  <si>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</si>
  <si>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</si>
  <si>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</si>
  <si>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</si>
  <si>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</si>
  <si>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</si>
  <si>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</si>
  <si>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</si>
  <si>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</si>
  <si>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</si>
  <si>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</si>
  <si>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</si>
  <si>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</si>
  <si>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</si>
  <si>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</si>
  <si>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</si>
  <si>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</si>
  <si>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</si>
  <si>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</si>
  <si>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</si>
  <si>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</si>
  <si>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</si>
  <si>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</si>
  <si>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</si>
  <si>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</si>
  <si>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</si>
  <si>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</si>
  <si>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</si>
  <si>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</si>
  <si>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</si>
  <si>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</si>
  <si>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</si>
  <si>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</si>
  <si>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</si>
  <si>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</si>
  <si>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</si>
  <si>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</si>
  <si>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</si>
  <si>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</si>
  <si>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</si>
  <si>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</si>
  <si>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</si>
  <si>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</si>
  <si>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</si>
  <si>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</si>
  <si>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</si>
  <si>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</si>
  <si>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</si>
  <si>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</si>
  <si>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</si>
  <si>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</si>
  <si>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</si>
  <si>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</si>
  <si>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</si>
  <si>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</si>
  <si>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</si>
  <si>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</si>
  <si>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</si>
  <si>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</si>
  <si>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</si>
  <si>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</si>
  <si>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</si>
  <si>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</si>
  <si>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</si>
  <si>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</si>
  <si>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</si>
  <si>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</si>
  <si>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</si>
  <si>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</si>
  <si>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</si>
  <si>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</si>
  <si>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</si>
  <si>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</si>
  <si>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</si>
  <si>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</si>
  <si>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</si>
  <si>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</si>
  <si>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</si>
  <si>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</si>
  <si>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</si>
  <si>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</si>
  <si>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</si>
  <si>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</si>
  <si>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</si>
  <si>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</si>
  <si>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</si>
  <si>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</si>
  <si>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</si>
  <si>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</si>
  <si>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</si>
  <si>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</si>
  <si>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</si>
  <si>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</si>
  <si>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</si>
  <si>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</si>
  <si>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</si>
  <si>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</si>
  <si>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</si>
  <si>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</si>
  <si>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</si>
  <si>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</si>
  <si>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</si>
  <si>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</si>
  <si>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</si>
  <si>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</si>
  <si>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</si>
  <si>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</si>
  <si>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</si>
  <si>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</si>
  <si>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</si>
  <si>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</si>
  <si>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</si>
  <si>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</si>
  <si>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</si>
  <si>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</si>
  <si>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</si>
  <si>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</si>
  <si>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</si>
  <si>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</si>
  <si>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</si>
  <si>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</si>
  <si>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</si>
  <si>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</si>
  <si>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</si>
  <si>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</si>
  <si>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</si>
  <si>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</si>
  <si>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</si>
  <si>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</si>
  <si>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</si>
  <si>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</si>
  <si>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</si>
  <si>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</si>
  <si>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</si>
  <si>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</si>
  <si>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</si>
  <si>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</si>
  <si>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</si>
  <si>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</si>
  <si>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</si>
  <si>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</si>
  <si>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</si>
  <si>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</si>
  <si>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</si>
  <si>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</si>
  <si>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</si>
  <si>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</si>
  <si>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</si>
  <si>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</si>
  <si>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</si>
  <si>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</si>
  <si>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</si>
  <si>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</si>
  <si>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</si>
  <si>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</si>
  <si>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</si>
  <si>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</si>
  <si>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</si>
  <si>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</si>
  <si>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</si>
  <si>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</si>
  <si>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</si>
  <si>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</si>
  <si>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</si>
  <si>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</si>
  <si>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</si>
  <si>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</si>
  <si>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</si>
  <si>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</si>
  <si>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</si>
  <si>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</si>
  <si>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</si>
  <si>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</si>
  <si>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</si>
  <si>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</si>
  <si>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</si>
  <si>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</si>
  <si>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</si>
  <si>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</si>
  <si>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</si>
  <si>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</si>
  <si>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</si>
  <si>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</si>
  <si>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</si>
  <si>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</si>
  <si>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</si>
  <si>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</si>
  <si>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</si>
  <si>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</si>
  <si>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</si>
  <si>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</si>
  <si>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</si>
  <si>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</si>
  <si>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</si>
  <si>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</si>
  <si>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</si>
  <si>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</si>
  <si>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</si>
  <si>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</si>
  <si>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</si>
  <si>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</si>
  <si>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</si>
  <si>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</si>
  <si>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</si>
  <si>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</si>
  <si>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</si>
  <si>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</si>
  <si>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</si>
  <si>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</si>
  <si>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</si>
  <si>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</si>
  <si>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</si>
  <si>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</si>
  <si>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</si>
  <si>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</si>
  <si>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</si>
  <si>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</si>
  <si>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</si>
  <si>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</si>
  <si>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</si>
  <si>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</si>
  <si>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</si>
  <si>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</si>
  <si>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</si>
  <si>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</si>
  <si>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</si>
  <si>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</si>
  <si>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</si>
  <si>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</si>
  <si>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</si>
  <si>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</si>
  <si>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</si>
  <si>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</si>
  <si>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</si>
  <si>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</si>
  <si>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</si>
  <si>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</si>
  <si>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</si>
  <si>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</si>
  <si>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</si>
  <si>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</si>
  <si>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</si>
  <si>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</si>
  <si>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</si>
  <si>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</si>
  <si>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</si>
  <si>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</si>
  <si>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</si>
  <si>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</si>
  <si>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</si>
  <si>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</si>
  <si>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</si>
  <si>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</si>
  <si>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</si>
  <si>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</si>
  <si>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</si>
  <si>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</si>
  <si>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</si>
  <si>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</si>
  <si>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</si>
  <si>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</si>
  <si>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</si>
  <si>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</si>
  <si>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</si>
  <si>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</si>
  <si>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</si>
  <si>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</si>
  <si>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</si>
  <si>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</si>
  <si>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</si>
  <si>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</si>
  <si>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</si>
  <si>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</si>
  <si>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</si>
  <si>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</si>
  <si>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</si>
  <si>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</si>
  <si>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</si>
  <si>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</si>
  <si>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</si>
  <si>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</si>
  <si>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</si>
  <si>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</si>
  <si>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</si>
  <si>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</si>
  <si>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</si>
  <si>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</si>
  <si>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</si>
  <si>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</si>
  <si>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</si>
  <si>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</si>
  <si>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</si>
  <si>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</si>
  <si>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</si>
  <si>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</si>
  <si>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</si>
  <si>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</si>
  <si>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</si>
  <si>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</si>
  <si>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</si>
  <si>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</si>
  <si>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</si>
  <si>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</si>
  <si>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</si>
  <si>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</si>
  <si>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</si>
  <si>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</si>
  <si>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</si>
  <si>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</si>
  <si>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</si>
  <si>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</si>
  <si>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</si>
  <si>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</si>
  <si>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</si>
  <si>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</si>
  <si>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</si>
  <si>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</si>
  <si>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</si>
  <si>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</si>
  <si>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</si>
  <si>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</si>
  <si>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</si>
  <si>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</si>
  <si>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</si>
  <si>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</si>
  <si>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</si>
  <si>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</si>
  <si>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</si>
  <si>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</si>
  <si>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</si>
  <si>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</si>
  <si>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</si>
  <si>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</si>
  <si>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</si>
  <si>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</si>
  <si>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</si>
  <si>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</si>
  <si>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</si>
  <si>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</si>
  <si>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</si>
  <si>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</si>
  <si>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</si>
  <si>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</si>
  <si>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</si>
  <si>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</si>
  <si>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</si>
  <si>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</si>
  <si>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</si>
  <si>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</si>
  <si>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</si>
  <si>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</si>
  <si>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</si>
  <si>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</si>
  <si>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</si>
  <si>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</si>
  <si>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</si>
  <si>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</si>
  <si>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</si>
  <si>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</si>
  <si>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</si>
  <si>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</si>
  <si>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</si>
  <si>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</si>
  <si>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</si>
  <si>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</si>
  <si>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</si>
  <si>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</si>
  <si>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</si>
  <si>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</si>
  <si>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</si>
  <si>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</si>
  <si>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</si>
  <si>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</si>
  <si>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</si>
  <si>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</si>
  <si>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</si>
  <si>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</si>
  <si>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</si>
  <si>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</si>
  <si>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</si>
  <si>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</si>
  <si>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</si>
  <si>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</si>
  <si>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</si>
  <si>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</si>
  <si>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</si>
  <si>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</si>
  <si>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</si>
  <si>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</si>
  <si>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</si>
  <si>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</si>
  <si>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</si>
  <si>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</si>
  <si>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</si>
  <si>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</si>
  <si>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</si>
  <si>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</si>
  <si>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</si>
  <si>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</si>
  <si>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</si>
  <si>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</si>
  <si>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</si>
  <si>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</si>
  <si>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</si>
  <si>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</si>
  <si>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</si>
  <si>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</si>
  <si>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</si>
  <si>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</si>
  <si>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</si>
  <si>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</si>
  <si>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</si>
  <si>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</si>
  <si>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</si>
  <si>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</si>
  <si>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</si>
  <si>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</si>
  <si>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</si>
  <si>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</si>
  <si>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</si>
  <si>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</si>
  <si>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</si>
  <si>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</si>
  <si>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</si>
  <si>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</si>
  <si>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</si>
  <si>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</si>
  <si>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</si>
  <si>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</si>
  <si>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</si>
  <si>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</si>
  <si>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</si>
  <si>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</si>
  <si>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</si>
  <si>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</si>
  <si>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</si>
  <si>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</si>
  <si>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</si>
  <si>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</si>
  <si>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</si>
  <si>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</si>
  <si>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</si>
  <si>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</si>
  <si>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</si>
  <si>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</si>
  <si>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</si>
  <si>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</si>
  <si>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</si>
  <si>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</si>
  <si>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</si>
  <si>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</si>
  <si>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</si>
  <si>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</si>
  <si>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</si>
  <si>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</si>
  <si>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</si>
  <si>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</si>
  <si>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</si>
  <si>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</si>
  <si>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</si>
  <si>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</si>
  <si>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</si>
  <si>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</si>
  <si>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</si>
  <si>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</si>
  <si>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</si>
  <si>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</si>
  <si>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</si>
  <si>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</si>
  <si>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</si>
  <si>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</si>
  <si>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</si>
  <si>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</si>
  <si>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</si>
  <si>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</si>
  <si>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</si>
  <si>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</si>
  <si>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</si>
  <si>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</si>
  <si>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</si>
  <si>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</si>
  <si>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</si>
  <si>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</si>
  <si>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</si>
  <si>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</si>
  <si>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</si>
  <si>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</si>
  <si>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</si>
  <si>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</si>
  <si>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</si>
  <si>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</si>
  <si>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</si>
  <si>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</si>
  <si>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</si>
  <si>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</si>
  <si>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</si>
  <si>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</si>
  <si>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</si>
  <si>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</si>
  <si>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</si>
  <si>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</si>
  <si>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</si>
  <si>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</si>
  <si>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</si>
  <si>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</si>
  <si>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</si>
  <si>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</si>
  <si>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</si>
  <si>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</si>
  <si>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</si>
  <si>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</si>
  <si>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</si>
  <si>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</si>
  <si>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</si>
  <si>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</si>
  <si>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</si>
  <si>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</si>
  <si>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</si>
  <si>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</si>
  <si>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</si>
  <si>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</si>
  <si>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</si>
  <si>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</si>
  <si>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</si>
  <si>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</si>
  <si>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</si>
  <si>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</si>
  <si>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</si>
  <si>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</si>
  <si>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</si>
  <si>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</si>
  <si>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</si>
  <si>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</si>
  <si>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</si>
  <si>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</si>
  <si>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</si>
  <si>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</si>
  <si>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</si>
  <si>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</si>
  <si>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</si>
  <si>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</si>
  <si>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</si>
  <si>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</si>
  <si>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</si>
  <si>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</si>
  <si>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</si>
  <si>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</si>
  <si>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</si>
  <si>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</si>
  <si>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</si>
  <si>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</si>
  <si>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</si>
  <si>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</si>
  <si>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</si>
  <si>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</si>
  <si>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</si>
  <si>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</si>
  <si>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</si>
  <si>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</si>
  <si>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</si>
  <si>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</si>
  <si>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</si>
  <si>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</si>
  <si>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</si>
  <si>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</si>
  <si>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</si>
  <si>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</si>
  <si>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</si>
  <si>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</si>
  <si>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</si>
  <si>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</si>
  <si>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</si>
  <si>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</si>
  <si>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</si>
  <si>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</si>
  <si>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</si>
  <si>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</si>
  <si>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</si>
  <si>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</si>
  <si>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</si>
  <si>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</si>
  <si>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</si>
  <si>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</si>
  <si>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</si>
  <si>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</si>
  <si>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</si>
  <si>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</si>
  <si>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</si>
  <si>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</si>
  <si>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</si>
  <si>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</si>
  <si>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</si>
  <si>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</si>
  <si>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</si>
  <si>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</si>
  <si>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</si>
  <si>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</si>
  <si>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</si>
  <si>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</si>
  <si>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</si>
  <si>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</si>
  <si>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</si>
  <si>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</si>
  <si>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</si>
  <si>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</si>
  <si>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</si>
  <si>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</si>
  <si>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</si>
  <si>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</si>
  <si>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</si>
  <si>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</si>
  <si>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</si>
  <si>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</si>
  <si>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</si>
  <si>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</si>
  <si>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</si>
  <si>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</si>
  <si>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</si>
  <si>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</si>
  <si>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</si>
  <si>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</si>
  <si>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</si>
  <si>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</si>
  <si>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</si>
  <si>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</si>
  <si>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</si>
  <si>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</si>
  <si>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</si>
  <si>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</si>
  <si>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</si>
  <si>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</si>
  <si>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</si>
  <si>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</si>
  <si>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</si>
  <si>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</si>
  <si>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</si>
  <si>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</si>
  <si>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</si>
  <si>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</si>
  <si>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</si>
  <si>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</si>
  <si>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</si>
  <si>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</si>
  <si>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</si>
  <si>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</si>
  <si>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</si>
  <si>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</si>
  <si>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</si>
  <si>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</si>
  <si>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</si>
  <si>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</si>
  <si>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</si>
  <si>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</si>
  <si>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</si>
  <si>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</si>
  <si>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</si>
  <si>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</si>
  <si>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</si>
  <si>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</si>
  <si>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</si>
  <si>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</si>
  <si>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</si>
  <si>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</si>
  <si>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</si>
  <si>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</si>
  <si>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</si>
  <si>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</si>
  <si>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</si>
  <si>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</si>
  <si>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</si>
  <si>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</si>
  <si>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</si>
  <si>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</si>
  <si>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</si>
  <si>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</si>
  <si>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</si>
  <si>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</si>
  <si>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</si>
  <si>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</si>
  <si>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</si>
  <si>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</si>
  <si>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</si>
  <si>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</si>
  <si>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</si>
  <si>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</si>
  <si>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</si>
  <si>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</si>
  <si>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</si>
  <si>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</si>
  <si>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</si>
  <si>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</si>
  <si>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</si>
  <si>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</si>
  <si>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</si>
  <si>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</si>
  <si>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</si>
  <si>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</si>
  <si>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</si>
  <si>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</si>
  <si>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</si>
  <si>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</si>
  <si>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</si>
  <si>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</si>
  <si>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</si>
  <si>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</si>
  <si>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</si>
  <si>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</si>
  <si>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</si>
  <si>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</si>
  <si>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</si>
  <si>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</si>
  <si>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</si>
  <si>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</si>
  <si>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</si>
  <si>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</si>
  <si>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</si>
  <si>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</si>
  <si>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</si>
  <si>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</si>
  <si>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</si>
  <si>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</si>
  <si>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</si>
  <si>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</si>
  <si>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</si>
  <si>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</si>
  <si>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</si>
  <si>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</si>
  <si>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</si>
  <si>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</si>
  <si>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</si>
  <si>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</si>
  <si>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</si>
  <si>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</si>
  <si>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</si>
  <si>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</si>
  <si>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</si>
  <si>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</si>
  <si>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</si>
  <si>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</si>
  <si>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</si>
  <si>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</si>
  <si>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</si>
  <si>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</si>
  <si>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</si>
  <si>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</si>
  <si>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</si>
  <si>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</si>
  <si>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</si>
  <si>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</si>
  <si>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</si>
  <si>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</si>
  <si>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</si>
  <si>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</si>
  <si>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</si>
  <si>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</si>
  <si>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</si>
  <si>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</si>
  <si>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</si>
  <si>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</si>
  <si>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</si>
  <si>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</si>
  <si>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</si>
  <si>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</si>
  <si>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</si>
  <si>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</si>
  <si>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</si>
  <si>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</si>
  <si>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</si>
  <si>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</si>
  <si>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</si>
  <si>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</si>
  <si>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</si>
  <si>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</si>
  <si>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</si>
  <si>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</si>
  <si>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</si>
  <si>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</si>
  <si>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</si>
  <si>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</si>
  <si>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</si>
  <si>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</si>
  <si>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</si>
  <si>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</si>
  <si>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</si>
  <si>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</si>
  <si>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</si>
  <si>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</si>
  <si>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</si>
  <si>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</si>
  <si>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</si>
  <si>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</si>
  <si>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</si>
  <si>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</si>
  <si>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</si>
  <si>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</si>
  <si>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</si>
  <si>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</si>
  <si>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</si>
  <si>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</si>
  <si>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</si>
  <si>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</si>
  <si>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</si>
  <si>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</si>
  <si>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</si>
  <si>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</si>
  <si>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</si>
  <si>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</si>
  <si>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</si>
  <si>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</si>
  <si>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</si>
  <si>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</si>
  <si>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</si>
  <si>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</si>
  <si>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</si>
  <si>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</si>
  <si>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</si>
  <si>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</si>
  <si>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</si>
  <si>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</si>
  <si>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</si>
  <si>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</si>
  <si>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</si>
  <si>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</si>
  <si>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</si>
  <si>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</si>
  <si>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</si>
  <si>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</si>
  <si>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</si>
  <si>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</si>
  <si>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</si>
  <si>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</si>
  <si>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</si>
  <si>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</si>
  <si>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</si>
  <si>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</si>
  <si>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</si>
  <si>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</si>
  <si>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</si>
  <si>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</si>
  <si>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</si>
  <si>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</si>
  <si>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</si>
  <si>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</si>
  <si>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</si>
  <si>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</si>
  <si>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</si>
  <si>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</si>
  <si>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</si>
  <si>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</si>
  <si>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</si>
  <si>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</si>
  <si>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</si>
  <si>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</si>
  <si>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</si>
  <si>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</si>
  <si>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</si>
  <si>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</si>
  <si>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</si>
  <si>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</si>
  <si>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</si>
  <si>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</si>
  <si>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</si>
  <si>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</si>
  <si>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</si>
  <si>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</si>
  <si>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</si>
  <si>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</si>
  <si>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</si>
  <si>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</si>
  <si>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</si>
  <si>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</si>
  <si>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</si>
  <si>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</si>
  <si>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</si>
  <si>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</si>
  <si>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</si>
  <si>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</si>
  <si>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</si>
  <si>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</si>
  <si>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</si>
  <si>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</si>
  <si>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</si>
  <si>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</si>
  <si>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</si>
  <si>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</si>
  <si>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</si>
  <si>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</si>
  <si>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</si>
  <si>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</si>
  <si>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</si>
  <si>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</si>
  <si>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</si>
  <si>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</si>
  <si>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</si>
  <si>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</si>
  <si>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</si>
  <si>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</si>
  <si>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</si>
  <si>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</si>
  <si>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</si>
  <si>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</si>
  <si>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</si>
  <si>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</si>
  <si>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</si>
  <si>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</si>
  <si>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</si>
  <si>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</si>
  <si>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</si>
  <si>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</si>
  <si>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</si>
  <si>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</si>
  <si>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</si>
  <si>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</si>
  <si>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</si>
  <si>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</si>
  <si>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</si>
  <si>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</si>
  <si>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</si>
  <si>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</si>
  <si>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</si>
  <si>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</si>
  <si>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</si>
  <si>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</si>
  <si>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</si>
  <si>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</si>
  <si>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</si>
  <si>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</si>
  <si>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</si>
  <si>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</si>
  <si>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</si>
  <si>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</si>
  <si>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</si>
  <si>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</si>
  <si>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</si>
  <si>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</si>
  <si>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</si>
  <si>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</si>
  <si>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</si>
  <si>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</si>
  <si>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</si>
  <si>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</si>
  <si>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</si>
  <si>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</si>
  <si>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</si>
  <si>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</si>
  <si>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</si>
  <si>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</si>
  <si>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</si>
  <si>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</si>
  <si>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</si>
  <si>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</si>
  <si>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</si>
  <si>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</si>
  <si>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</si>
  <si>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</si>
  <si>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</si>
  <si>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</si>
  <si>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</si>
  <si>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</si>
  <si>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</si>
  <si>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</si>
  <si>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</si>
  <si>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</si>
  <si>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</si>
  <si>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</si>
  <si>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</si>
  <si>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</si>
  <si>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</si>
  <si>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</si>
  <si>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</si>
  <si>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</si>
  <si>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</si>
  <si>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</si>
  <si>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</si>
  <si>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</si>
  <si>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</si>
  <si>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</si>
  <si>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</si>
  <si>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</si>
  <si>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</si>
  <si>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</si>
  <si>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</si>
  <si>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</si>
  <si>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</si>
  <si>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</si>
  <si>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</si>
  <si>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</si>
  <si>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</si>
  <si>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</si>
  <si>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</si>
  <si>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</si>
  <si>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</si>
  <si>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</si>
  <si>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</si>
  <si>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</si>
  <si>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</si>
  <si>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</si>
  <si>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</si>
  <si>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</si>
  <si>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</si>
  <si>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</si>
  <si>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</si>
  <si>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</si>
  <si>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</si>
  <si>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</si>
  <si>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</si>
  <si>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</si>
  <si>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</si>
  <si>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</si>
  <si>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</si>
  <si>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</si>
  <si>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</si>
  <si>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</si>
  <si>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</si>
  <si>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</si>
  <si>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</si>
  <si>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</si>
  <si>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</si>
  <si>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</si>
  <si>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</si>
  <si>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</si>
  <si>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</si>
  <si>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</si>
  <si>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</si>
  <si>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</si>
  <si>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</si>
  <si>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</si>
  <si>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</si>
  <si>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</si>
  <si>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</si>
  <si>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</si>
  <si>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</si>
  <si>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</si>
  <si>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</si>
  <si>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</si>
  <si>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</si>
  <si>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</si>
  <si>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</si>
  <si>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</si>
  <si>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</si>
  <si>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</si>
  <si>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</si>
  <si>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</si>
  <si>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</si>
  <si>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</si>
  <si>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</si>
  <si>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</si>
  <si>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</si>
  <si>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</si>
  <si>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</si>
  <si>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</si>
  <si>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</si>
  <si>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</si>
  <si>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</si>
  <si>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</si>
  <si>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</si>
  <si>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</si>
  <si>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</si>
  <si>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</si>
  <si>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</si>
  <si>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</si>
  <si>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</si>
  <si>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</si>
  <si>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</si>
  <si>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</si>
  <si>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</si>
  <si>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</si>
  <si>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</si>
  <si>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</si>
  <si>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</si>
  <si>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</si>
  <si>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</si>
  <si>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</si>
  <si>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</si>
  <si>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</si>
  <si>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</si>
  <si>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</si>
  <si>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</si>
  <si>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</si>
  <si>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</si>
  <si>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</si>
  <si>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</si>
  <si>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</si>
  <si>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</si>
  <si>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</si>
  <si>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</si>
  <si>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</si>
  <si>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</si>
  <si>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</si>
  <si>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</si>
  <si>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</si>
  <si>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</si>
  <si>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</si>
  <si>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</si>
  <si>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</si>
  <si>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</si>
  <si>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</si>
  <si>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</si>
  <si>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</si>
  <si>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</si>
  <si>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</si>
  <si>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</si>
  <si>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</si>
  <si>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</si>
  <si>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</si>
  <si>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</si>
  <si>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</si>
  <si>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</si>
  <si>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</si>
  <si>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</si>
  <si>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</si>
  <si>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</si>
  <si>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</si>
  <si>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</si>
  <si>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</si>
  <si>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</si>
  <si>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</si>
  <si>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</si>
  <si>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</si>
  <si>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</si>
  <si>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</si>
  <si>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</si>
  <si>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</si>
  <si>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</si>
  <si>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</si>
  <si>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</si>
  <si>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</si>
  <si>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</si>
  <si>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</si>
  <si>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</si>
  <si>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</si>
  <si>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</si>
  <si>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</si>
  <si>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</si>
  <si>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</si>
  <si>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</si>
  <si>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</si>
  <si>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</si>
  <si>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</si>
  <si>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</si>
  <si>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</si>
  <si>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</si>
  <si>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</si>
  <si>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</si>
  <si>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</si>
  <si>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</si>
  <si>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</si>
  <si>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</si>
  <si>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</si>
  <si>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</si>
  <si>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</si>
  <si>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</si>
  <si>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</si>
  <si>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</si>
  <si>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</si>
  <si>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</si>
  <si>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</si>
  <si>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</si>
  <si>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</si>
  <si>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</si>
  <si>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</si>
  <si>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</si>
  <si>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</si>
  <si>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</si>
  <si>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</si>
  <si>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</si>
  <si>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</si>
  <si>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</si>
  <si>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</si>
  <si>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</si>
  <si>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</si>
  <si>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</si>
  <si>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</si>
  <si>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</si>
  <si>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</si>
  <si>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</si>
  <si>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</si>
  <si>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</si>
  <si>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</si>
  <si>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</si>
  <si>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</si>
  <si>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</si>
  <si>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</si>
  <si>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</si>
  <si>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</si>
  <si>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</si>
  <si>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</si>
  <si>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</si>
  <si>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</si>
  <si>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</si>
  <si>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</si>
  <si>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</si>
  <si>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</si>
  <si>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</si>
  <si>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</si>
  <si>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</si>
  <si>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</si>
  <si>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</si>
  <si>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</si>
  <si>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</si>
  <si>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</si>
  <si>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</si>
  <si>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</si>
  <si>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</si>
  <si>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</si>
  <si>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</si>
  <si>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</si>
  <si>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</si>
  <si>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</si>
  <si>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</si>
  <si>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</si>
  <si>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</si>
  <si>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</si>
  <si>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</si>
  <si>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</si>
  <si>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</si>
  <si>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</si>
  <si>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</si>
  <si>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</si>
  <si>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</si>
  <si>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</si>
  <si>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</si>
  <si>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</si>
  <si>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</si>
  <si>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</si>
  <si>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</si>
  <si>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</si>
  <si>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</si>
  <si>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</si>
  <si>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</si>
  <si>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</si>
  <si>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</si>
  <si>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</si>
  <si>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</si>
  <si>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</si>
  <si>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</si>
  <si>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</si>
  <si>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</si>
  <si>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</si>
  <si>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</si>
  <si>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</si>
  <si>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</si>
  <si>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</si>
  <si>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</si>
  <si>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</si>
  <si>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</si>
  <si>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</si>
  <si>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</si>
  <si>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</si>
  <si>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</si>
  <si>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</si>
  <si>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</si>
  <si>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</si>
  <si>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</si>
  <si>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</si>
  <si>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</si>
  <si>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</si>
  <si>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</si>
  <si>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</si>
  <si>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</si>
  <si>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</si>
  <si>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</si>
  <si>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</si>
  <si>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</si>
  <si>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</si>
  <si>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</si>
  <si>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</si>
  <si>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</si>
  <si>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</si>
  <si>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</si>
  <si>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</si>
  <si>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</si>
  <si>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</si>
  <si>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</si>
  <si>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</si>
  <si>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</si>
  <si>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</si>
  <si>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</si>
  <si>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</si>
  <si>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</si>
  <si>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</si>
  <si>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</si>
  <si>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</si>
  <si>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</si>
  <si>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</si>
  <si>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</si>
  <si>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</si>
  <si>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</si>
  <si>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</si>
  <si>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</si>
  <si>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</si>
  <si>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</si>
  <si>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</si>
  <si>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</si>
  <si>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</si>
  <si>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</si>
  <si>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</si>
  <si>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</si>
  <si>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</si>
  <si>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</si>
  <si>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</si>
  <si>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</si>
  <si>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</si>
  <si>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</si>
  <si>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</si>
  <si>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</si>
  <si>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</si>
  <si>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</si>
  <si>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</si>
  <si>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</si>
  <si>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</si>
  <si>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</si>
  <si>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</si>
  <si>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</si>
  <si>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</si>
  <si>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</si>
  <si>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</si>
  <si>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</si>
  <si>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</si>
  <si>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</si>
  <si>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</si>
  <si>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</si>
  <si>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</si>
  <si>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</si>
  <si>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</si>
  <si>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</si>
  <si>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</si>
  <si>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</si>
  <si>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</si>
  <si>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</si>
  <si>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</si>
  <si>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</si>
  <si>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</si>
  <si>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</si>
  <si>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</si>
  <si>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</si>
  <si>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</si>
  <si>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</si>
  <si>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</si>
  <si>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</si>
  <si>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</si>
  <si>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</si>
  <si>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</si>
  <si>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</si>
  <si>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</si>
  <si>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</si>
  <si>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</si>
  <si>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</si>
  <si>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</si>
  <si>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</si>
  <si>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</si>
  <si>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</si>
  <si>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</si>
  <si>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</si>
  <si>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</si>
  <si>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</si>
  <si>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</si>
  <si>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</si>
  <si>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</si>
  <si>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</si>
  <si>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</si>
  <si>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</si>
  <si>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</si>
  <si>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</si>
  <si>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</si>
  <si>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</si>
  <si>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</si>
  <si>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</si>
  <si>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</si>
  <si>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</si>
  <si>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</si>
  <si>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</si>
  <si>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</si>
  <si>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</si>
  <si>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</si>
  <si>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</si>
  <si>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</si>
  <si>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</si>
  <si>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</si>
  <si>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</si>
  <si>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</si>
  <si>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</si>
  <si>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</si>
  <si>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</si>
  <si>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</si>
  <si>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</si>
  <si>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</si>
  <si>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</si>
  <si>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</si>
  <si>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</si>
  <si>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</si>
  <si>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</si>
  <si>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</si>
  <si>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</si>
  <si>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</si>
  <si>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</si>
  <si>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</si>
  <si>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</si>
  <si>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</si>
  <si>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</si>
  <si>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</si>
  <si>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</si>
  <si>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</si>
  <si>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</si>
  <si>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</si>
  <si>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</si>
  <si>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</si>
  <si>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</si>
  <si>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</si>
  <si>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</si>
  <si>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</si>
  <si>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</si>
  <si>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</si>
  <si>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</si>
  <si>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</si>
  <si>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</si>
  <si>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</si>
  <si>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</si>
  <si>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</si>
  <si>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</si>
  <si>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</si>
  <si>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</si>
  <si>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</si>
  <si>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</si>
  <si>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</si>
  <si>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</si>
  <si>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</si>
  <si>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</si>
  <si>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</si>
  <si>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</si>
  <si>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</si>
  <si>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</si>
  <si>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</si>
  <si>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</si>
  <si>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</si>
  <si>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</si>
  <si>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</si>
  <si>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</si>
  <si>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</si>
  <si>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</si>
  <si>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</si>
  <si>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</si>
  <si>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</si>
  <si>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</si>
  <si>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</si>
  <si>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</si>
  <si>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</si>
  <si>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</si>
  <si>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</si>
  <si>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</si>
  <si>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</si>
  <si>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</si>
  <si>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</si>
  <si>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</si>
  <si>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</si>
  <si>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</si>
  <si>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</si>
  <si>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</si>
  <si>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</si>
  <si>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</si>
  <si>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</si>
  <si>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</si>
  <si>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</si>
  <si>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</si>
  <si>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</si>
  <si>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</si>
  <si>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</si>
  <si>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</si>
  <si>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</si>
  <si>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</si>
  <si>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</si>
  <si>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</si>
  <si>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</si>
  <si>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</si>
  <si>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</si>
  <si>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</si>
  <si>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</si>
  <si>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</si>
  <si>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</si>
  <si>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</si>
  <si>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</si>
  <si>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</si>
  <si>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</si>
  <si>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</si>
  <si>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</si>
  <si>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</si>
  <si>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</si>
  <si>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</si>
  <si>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</si>
  <si>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</si>
  <si>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</si>
  <si>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</si>
  <si>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</si>
  <si>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</si>
  <si>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</si>
  <si>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</si>
  <si>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</si>
  <si>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</si>
  <si>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</si>
  <si>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</si>
  <si>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</si>
  <si>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</si>
  <si>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</si>
  <si>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</si>
  <si>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</si>
  <si>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</si>
  <si>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</si>
  <si>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</si>
  <si>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</si>
  <si>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</si>
  <si>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</si>
  <si>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</si>
  <si>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</si>
  <si>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</si>
  <si>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</si>
  <si>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</si>
  <si>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</si>
  <si>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</si>
  <si>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</si>
  <si>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</si>
  <si>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</si>
  <si>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</si>
  <si>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</si>
  <si>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</si>
  <si>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</si>
  <si>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</si>
  <si>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</si>
  <si>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</si>
  <si>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</si>
  <si>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</si>
  <si>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</si>
  <si>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</si>
  <si>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</si>
  <si>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</si>
  <si>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</si>
  <si>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</si>
  <si>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</si>
  <si>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</si>
  <si>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</si>
  <si>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</si>
  <si>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</si>
  <si>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</si>
  <si>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</si>
  <si>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</si>
  <si>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</si>
  <si>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</si>
  <si>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</si>
  <si>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</si>
  <si>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</si>
  <si>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</si>
  <si>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</si>
  <si>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</si>
  <si>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</si>
  <si>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</si>
  <si>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</si>
  <si>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</si>
  <si>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</si>
  <si>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</si>
  <si>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</si>
  <si>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</si>
  <si>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</si>
  <si>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</si>
  <si>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</si>
  <si>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</si>
  <si>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</si>
  <si>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</si>
  <si>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</si>
  <si>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</si>
  <si>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</si>
  <si>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</si>
  <si>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</si>
  <si>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</si>
  <si>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</si>
  <si>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</si>
  <si>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</si>
  <si>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</si>
  <si>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</si>
  <si>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</si>
  <si>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</si>
  <si>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</si>
  <si>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</si>
  <si>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</si>
  <si>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</si>
  <si>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</si>
  <si>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</si>
  <si>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</si>
  <si>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</si>
  <si>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</si>
  <si>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</si>
  <si>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</si>
  <si>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</si>
  <si>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</si>
  <si>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</si>
  <si>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</si>
  <si>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</si>
  <si>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</si>
  <si>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</si>
  <si>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</si>
  <si>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</si>
  <si>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</si>
  <si>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</si>
  <si>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</si>
  <si>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</si>
  <si>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</si>
  <si>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</si>
  <si>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</si>
  <si>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</si>
  <si>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</si>
  <si>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</si>
  <si>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</si>
  <si>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</si>
  <si>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</si>
  <si>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</si>
  <si>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</si>
  <si>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</si>
  <si>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</si>
  <si>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</si>
  <si>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</si>
  <si>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</si>
  <si>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</si>
  <si>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</si>
  <si>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</si>
  <si>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</si>
  <si>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</si>
  <si>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</si>
  <si>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</si>
  <si>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</si>
  <si>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</si>
  <si>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</si>
  <si>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</si>
  <si>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</si>
  <si>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</si>
  <si>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</si>
  <si>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</si>
  <si>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</si>
  <si>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</si>
  <si>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</si>
  <si>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</si>
  <si>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</si>
  <si>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</si>
  <si>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</si>
  <si>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</si>
  <si>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</si>
  <si>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</si>
  <si>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</si>
  <si>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</si>
  <si>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</si>
  <si>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</si>
  <si>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</si>
  <si>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</si>
  <si>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</si>
  <si>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</si>
  <si>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</si>
  <si>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</si>
  <si>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</si>
  <si>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</si>
  <si>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</si>
  <si>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</si>
  <si>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</si>
  <si>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</si>
  <si>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</si>
  <si>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</si>
  <si>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</si>
  <si>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</si>
  <si>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</si>
  <si>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</si>
  <si>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</si>
  <si>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</si>
  <si>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</si>
  <si>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</si>
  <si>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</si>
  <si>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</si>
  <si>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</si>
  <si>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</si>
  <si>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</si>
  <si>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</si>
  <si>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</si>
  <si>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</si>
  <si>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</si>
  <si>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</si>
  <si>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</si>
  <si>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</si>
  <si>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</si>
  <si>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</si>
  <si>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</si>
  <si>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</si>
  <si>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</si>
  <si>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</si>
  <si>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</si>
  <si>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</si>
  <si>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</si>
  <si>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</si>
  <si>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</si>
  <si>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</si>
  <si>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</si>
  <si>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</si>
  <si>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</si>
  <si>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</si>
  <si>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</si>
  <si>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</si>
  <si>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</si>
  <si>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</si>
  <si>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</si>
  <si>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</si>
  <si>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</si>
  <si>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</si>
  <si>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</si>
  <si>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</si>
  <si>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</si>
  <si>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</si>
  <si>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</si>
  <si>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</si>
  <si>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</si>
  <si>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</si>
  <si>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</si>
  <si>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</si>
  <si>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</si>
  <si>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</si>
  <si>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</si>
  <si>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</si>
  <si>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</si>
  <si>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</si>
  <si>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</si>
  <si>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</si>
  <si>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</si>
  <si>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</si>
  <si>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</si>
  <si>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</si>
  <si>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</si>
  <si>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</si>
  <si>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</si>
  <si>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</si>
  <si>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</si>
  <si>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</si>
  <si>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</si>
  <si>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</si>
  <si>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</si>
  <si>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</si>
  <si>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</si>
  <si>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</si>
  <si>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</si>
  <si>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</si>
  <si>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</si>
  <si>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</si>
  <si>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</si>
  <si>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</si>
  <si>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</si>
  <si>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</si>
  <si>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</si>
  <si>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</si>
  <si>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</si>
  <si>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</si>
  <si>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</si>
  <si>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</si>
  <si>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</si>
  <si>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</si>
  <si>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</si>
  <si>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</si>
  <si>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</si>
  <si>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</si>
  <si>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</si>
  <si>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</si>
  <si>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</si>
  <si>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</si>
  <si>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</si>
  <si>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</si>
  <si>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</si>
  <si>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</si>
  <si>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</si>
  <si>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</si>
  <si>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</si>
  <si>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</si>
  <si>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</si>
  <si>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</si>
  <si>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</si>
  <si>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</si>
  <si>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</si>
  <si>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</si>
  <si>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</si>
  <si>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</si>
  <si>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</si>
  <si>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</si>
  <si>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</si>
  <si>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</si>
  <si>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</si>
  <si>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</si>
  <si>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</si>
  <si>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</si>
  <si>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</si>
  <si>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</si>
  <si>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</si>
  <si>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</si>
  <si>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</si>
  <si>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</si>
  <si>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</si>
  <si>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</si>
  <si>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</si>
  <si>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</si>
  <si>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</si>
  <si>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</si>
  <si>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</si>
  <si>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</si>
  <si>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</si>
  <si>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</si>
  <si>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</si>
  <si>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</si>
  <si>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</si>
  <si>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</si>
  <si>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</si>
  <si>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</si>
  <si>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</si>
  <si>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</si>
  <si>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</si>
  <si>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</si>
  <si>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</si>
  <si>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</si>
  <si>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</si>
  <si>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</si>
  <si>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</si>
  <si>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</si>
  <si>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</si>
  <si>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</si>
  <si>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</si>
  <si>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</si>
  <si>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</si>
  <si>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</si>
  <si>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</si>
  <si>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</si>
  <si>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</si>
  <si>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</si>
  <si>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</si>
  <si>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</si>
  <si>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</si>
  <si>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</si>
  <si>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</si>
  <si>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</si>
  <si>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</si>
  <si>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</si>
  <si>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</si>
  <si>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</si>
  <si>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</si>
  <si>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</si>
  <si>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</si>
  <si>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</si>
  <si>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</si>
  <si>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</si>
  <si>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</si>
  <si>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</si>
  <si>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</si>
  <si>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</si>
  <si>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</si>
  <si>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</si>
  <si>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</si>
  <si>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</si>
  <si>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</si>
  <si>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</si>
  <si>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</si>
  <si>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</si>
  <si>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</si>
  <si>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</si>
  <si>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</si>
  <si>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</si>
  <si>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</si>
  <si>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</si>
  <si>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</si>
  <si>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</si>
  <si>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</si>
  <si>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</si>
  <si>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</si>
  <si>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</si>
  <si>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</si>
  <si>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</si>
  <si>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</si>
  <si>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</si>
  <si>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</si>
  <si>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</si>
  <si>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</si>
  <si>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</si>
  <si>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</si>
  <si>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</si>
  <si>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</si>
  <si>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</si>
  <si>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</si>
  <si>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</si>
  <si>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</si>
  <si>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</si>
  <si>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</si>
  <si>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</si>
  <si>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</si>
  <si>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</si>
  <si>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</si>
  <si>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</si>
  <si>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</si>
  <si>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</si>
  <si>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</si>
  <si>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</si>
  <si>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</si>
  <si>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</si>
  <si>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</si>
  <si>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</si>
  <si>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</si>
  <si>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</si>
  <si>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</si>
  <si>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</si>
  <si>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</si>
  <si>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</si>
  <si>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</si>
  <si>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</si>
  <si>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</si>
  <si>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</si>
  <si>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</si>
  <si>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</si>
  <si>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</si>
  <si>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</si>
  <si>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</si>
  <si>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</si>
  <si>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</si>
  <si>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</si>
  <si>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</si>
  <si>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</si>
  <si>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</si>
  <si>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</si>
  <si>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</si>
  <si>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</si>
  <si>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</si>
  <si>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</si>
  <si>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</si>
  <si>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</si>
  <si>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</si>
  <si>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</si>
  <si>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</si>
  <si>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</si>
  <si>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</si>
  <si>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</si>
  <si>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</si>
  <si>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</si>
  <si>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</si>
  <si>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</si>
  <si>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</si>
  <si>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</si>
  <si>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</si>
  <si>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</si>
  <si>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</si>
  <si>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</si>
  <si>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</si>
  <si>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</si>
  <si>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</si>
  <si>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</si>
  <si>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</si>
  <si>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</si>
  <si>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</si>
  <si>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</si>
  <si>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</si>
  <si>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</si>
  <si>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</si>
  <si>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</si>
  <si>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</si>
  <si>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</si>
  <si>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</si>
  <si>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</si>
  <si>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</si>
  <si>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</si>
  <si>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</si>
  <si>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</si>
  <si>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</si>
  <si>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</si>
  <si>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</si>
  <si>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</si>
  <si>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</si>
  <si>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</si>
  <si>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</si>
  <si>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</si>
  <si>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</si>
  <si>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</si>
  <si>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</si>
  <si>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</si>
  <si>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</si>
  <si>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</si>
  <si>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</si>
  <si>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</si>
  <si>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</si>
  <si>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</si>
  <si>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</si>
  <si>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</si>
  <si>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</si>
  <si>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</si>
  <si>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</si>
  <si>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</si>
  <si>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</si>
  <si>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</si>
  <si>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</si>
  <si>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</si>
  <si>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</si>
  <si>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</si>
  <si>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</si>
  <si>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</si>
  <si>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</si>
  <si>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</si>
  <si>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</si>
  <si>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</si>
  <si>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</si>
  <si>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</si>
  <si>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</si>
  <si>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</si>
  <si>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</si>
  <si>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</si>
  <si>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</si>
  <si>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</si>
  <si>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</si>
  <si>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</si>
  <si>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</si>
  <si>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</si>
  <si>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</si>
  <si>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</si>
  <si>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</si>
  <si>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</si>
  <si>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</si>
  <si>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</si>
  <si>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</si>
  <si>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</si>
  <si>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</si>
  <si>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</si>
  <si>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</si>
  <si>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</si>
  <si>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</si>
  <si>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</si>
  <si>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</si>
  <si>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</si>
  <si>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</si>
  <si>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</si>
  <si>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</si>
  <si>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</si>
  <si>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</si>
  <si>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</si>
  <si>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</si>
  <si>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</si>
  <si>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</si>
  <si>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</si>
  <si>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</si>
  <si>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</si>
  <si>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</si>
  <si>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</si>
  <si>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</si>
  <si>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</si>
  <si>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</si>
  <si>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</si>
  <si>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</si>
  <si>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</si>
  <si>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</si>
  <si>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</si>
  <si>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</si>
  <si>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</si>
  <si>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</si>
  <si>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</si>
  <si>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</si>
  <si>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</si>
  <si>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</si>
  <si>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</si>
  <si>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</si>
  <si>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</si>
  <si>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</si>
  <si>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</si>
  <si>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</si>
  <si>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</si>
  <si>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</si>
  <si>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</si>
  <si>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</si>
  <si>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</si>
  <si>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</si>
  <si>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</si>
  <si>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</si>
  <si>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</si>
  <si>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</si>
  <si>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</si>
  <si>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</si>
  <si>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</si>
  <si>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</si>
  <si>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</si>
  <si>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</si>
  <si>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</si>
  <si>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</si>
  <si>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</si>
  <si>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</si>
  <si>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</si>
  <si>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</si>
  <si>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</si>
  <si>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</si>
  <si>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</si>
  <si>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</si>
  <si>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</si>
  <si>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</si>
  <si>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</si>
  <si>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</si>
  <si>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</si>
  <si>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</si>
  <si>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</si>
  <si>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</si>
  <si>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</si>
  <si>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</si>
  <si>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</si>
  <si>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</si>
  <si>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</si>
  <si>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</si>
  <si>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</si>
  <si>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</si>
  <si>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</si>
  <si>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</si>
  <si>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</si>
  <si>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</si>
  <si>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</si>
  <si>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</si>
  <si>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</si>
  <si>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</si>
  <si>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</si>
  <si>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</si>
  <si>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</si>
  <si>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</si>
  <si>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</si>
  <si>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</si>
  <si>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</si>
  <si>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</si>
  <si>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</si>
  <si>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</si>
  <si>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</si>
  <si>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</si>
  <si>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</si>
  <si>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</si>
  <si>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</si>
  <si>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</si>
  <si>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</si>
  <si>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</si>
  <si>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</si>
  <si>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</si>
  <si>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</si>
  <si>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</si>
  <si>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</si>
  <si>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</si>
  <si>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</si>
  <si>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</si>
  <si>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</si>
  <si>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</si>
  <si>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</si>
  <si>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</si>
  <si>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</si>
  <si>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</si>
  <si>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</si>
  <si>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</si>
  <si>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</si>
  <si>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</si>
  <si>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</si>
  <si>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</si>
  <si>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</si>
  <si>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</si>
  <si>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</si>
  <si>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</si>
  <si>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</si>
  <si>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</si>
  <si>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</si>
  <si>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</si>
  <si>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</si>
  <si>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</si>
  <si>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</si>
  <si>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</si>
  <si>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</si>
  <si>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</si>
  <si>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</si>
  <si>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</si>
  <si>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</si>
  <si>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</si>
  <si>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</si>
  <si>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</si>
  <si>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</si>
  <si>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</si>
  <si>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</si>
  <si>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</si>
  <si>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</si>
  <si>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</si>
  <si>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</si>
  <si>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</si>
  <si>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</si>
  <si>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</si>
  <si>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</si>
  <si>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</si>
  <si>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</si>
  <si>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</si>
  <si>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</si>
  <si>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</si>
  <si>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</si>
  <si>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</si>
  <si>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</si>
  <si>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</si>
  <si>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</si>
  <si>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</si>
  <si>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</si>
  <si>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</si>
  <si>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</si>
  <si>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</si>
  <si>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</si>
  <si>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</si>
  <si>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</si>
  <si>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</si>
  <si>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</si>
  <si>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</si>
  <si>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</si>
  <si>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</si>
  <si>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</si>
  <si>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</si>
  <si>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</si>
  <si>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</si>
  <si>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</si>
  <si>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</si>
  <si>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</si>
  <si>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</si>
  <si>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</si>
  <si>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</si>
  <si>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</si>
  <si>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</si>
  <si>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</si>
  <si>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</si>
  <si>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</si>
  <si>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</si>
  <si>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</si>
  <si>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</si>
  <si>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</si>
  <si>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</si>
  <si>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</si>
  <si>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</si>
  <si>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</si>
  <si>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</si>
  <si>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</si>
  <si>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</si>
  <si>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</si>
  <si>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</si>
  <si>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</si>
  <si>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</si>
  <si>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</si>
  <si>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</si>
  <si>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</si>
  <si>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</si>
  <si>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</si>
  <si>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</si>
  <si>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</si>
  <si>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</si>
  <si>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</si>
  <si>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</si>
  <si>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</si>
  <si>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</si>
  <si>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</si>
  <si>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</si>
  <si>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</si>
  <si>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</si>
  <si>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</si>
  <si>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</si>
  <si>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</si>
  <si>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</si>
  <si>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</si>
  <si>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</si>
  <si>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</si>
  <si>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</si>
  <si>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</si>
  <si>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</si>
  <si>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</si>
  <si>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</si>
  <si>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</si>
  <si>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</si>
  <si>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</si>
  <si>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</si>
  <si>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</si>
  <si>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</si>
  <si>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</si>
  <si>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</si>
  <si>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</si>
  <si>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</si>
  <si>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</si>
  <si>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</si>
  <si>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</si>
  <si>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</si>
  <si>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</si>
  <si>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</si>
  <si>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</si>
  <si>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</si>
  <si>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</si>
  <si>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</si>
  <si>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</si>
  <si>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</si>
  <si>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</si>
  <si>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</si>
  <si>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</si>
  <si>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</si>
  <si>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</si>
  <si>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</si>
  <si>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</si>
  <si>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</si>
  <si>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</si>
  <si>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</si>
  <si>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</si>
  <si>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</si>
  <si>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</si>
  <si>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</si>
  <si>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</si>
  <si>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</si>
  <si>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</si>
  <si>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</si>
  <si>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</si>
  <si>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</si>
  <si>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</si>
  <si>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</si>
  <si>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</si>
  <si>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</si>
  <si>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</si>
  <si>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</si>
  <si>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</si>
  <si>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</si>
  <si>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</si>
  <si>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</si>
  <si>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</si>
  <si>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</si>
  <si>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</si>
  <si>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</si>
  <si>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</si>
  <si>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</si>
  <si>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</si>
  <si>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</si>
  <si>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</si>
  <si>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</si>
  <si>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</si>
  <si>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</si>
  <si>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</si>
  <si>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</si>
  <si>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</si>
  <si>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</si>
  <si>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</si>
  <si>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</si>
  <si>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</si>
  <si>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</si>
  <si>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</si>
  <si>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</si>
  <si>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</si>
  <si>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</si>
  <si>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</si>
  <si>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</si>
  <si>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</si>
  <si>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</si>
  <si>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</si>
  <si>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</si>
  <si>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</si>
  <si>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</si>
  <si>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</si>
  <si>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</si>
  <si>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</si>
  <si>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</si>
  <si>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</si>
  <si>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</si>
  <si>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</si>
  <si>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</si>
  <si>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</si>
  <si>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</si>
  <si>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</si>
  <si>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</si>
  <si>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</si>
  <si>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</si>
  <si>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</si>
  <si>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</si>
  <si>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</si>
  <si>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</si>
  <si>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</si>
  <si>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</si>
  <si>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</si>
  <si>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</si>
  <si>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</si>
  <si>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</si>
  <si>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</si>
  <si>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</si>
  <si>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</si>
  <si>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</si>
  <si>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</si>
  <si>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</si>
  <si>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</si>
  <si>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</si>
  <si>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</si>
  <si>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</si>
  <si>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</si>
  <si>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</si>
  <si>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</si>
  <si>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</si>
  <si>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</si>
  <si>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</si>
  <si>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</si>
  <si>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</si>
  <si>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</si>
  <si>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</si>
  <si>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</si>
  <si>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</si>
  <si>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</si>
  <si>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</si>
  <si>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</si>
  <si>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</si>
  <si>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</si>
  <si>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</si>
  <si>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</si>
  <si>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</si>
  <si>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</si>
  <si>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</si>
  <si>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</si>
  <si>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</si>
  <si>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</si>
  <si>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</si>
  <si>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</si>
  <si>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</si>
  <si>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</si>
  <si>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</si>
  <si>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</si>
  <si>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</si>
  <si>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</si>
  <si>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</si>
  <si>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</si>
  <si>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</si>
  <si>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</si>
  <si>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</si>
  <si>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</si>
  <si>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</si>
  <si>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</si>
  <si>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</si>
  <si>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</si>
  <si>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</si>
  <si>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</si>
  <si>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</si>
  <si>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</si>
  <si>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</si>
  <si>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</si>
  <si>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</si>
  <si>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</si>
  <si>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</si>
  <si>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</si>
  <si>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</si>
  <si>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</si>
  <si>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</si>
  <si>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</si>
  <si>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</si>
  <si>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</si>
  <si>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</si>
  <si>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</si>
  <si>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</si>
  <si>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</si>
  <si>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</si>
  <si>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</si>
  <si>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</si>
  <si>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</si>
  <si>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</si>
  <si>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</si>
  <si>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</si>
  <si>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</si>
  <si>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</si>
  <si>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</si>
  <si>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</si>
  <si>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</si>
  <si>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</si>
  <si>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</si>
  <si>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</si>
  <si>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</si>
  <si>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</si>
  <si>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</si>
  <si>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</si>
  <si>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</si>
  <si>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</si>
  <si>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</si>
  <si>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</si>
  <si>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</si>
  <si>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</si>
  <si>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</si>
  <si>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</si>
  <si>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</si>
  <si>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</si>
  <si>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</si>
  <si>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</si>
  <si>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</si>
  <si>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</si>
  <si>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</si>
  <si>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</si>
  <si>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</si>
  <si>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</si>
  <si>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</si>
  <si>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</si>
  <si>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</si>
  <si>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</si>
  <si>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</si>
  <si>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</si>
  <si>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</si>
  <si>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</si>
  <si>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</si>
  <si>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</si>
  <si>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</si>
  <si>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</si>
  <si>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</si>
  <si>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</si>
  <si>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</si>
  <si>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</si>
  <si>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</si>
  <si>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</si>
  <si>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</si>
  <si>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</si>
  <si>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</si>
  <si>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</si>
  <si>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</si>
  <si>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</si>
  <si>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</si>
  <si>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</si>
  <si>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</si>
  <si>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</si>
  <si>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</si>
  <si>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</si>
  <si>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</si>
  <si>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</si>
  <si>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</si>
  <si>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</si>
  <si>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</si>
  <si>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</si>
  <si>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</si>
  <si>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</si>
  <si>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</si>
  <si>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</si>
  <si>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</si>
  <si>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</si>
  <si>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</si>
  <si>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</si>
  <si>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</si>
  <si>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</si>
  <si>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</si>
  <si>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</si>
  <si>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</si>
  <si>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</si>
  <si>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</si>
  <si>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</si>
  <si>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</si>
  <si>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</si>
  <si>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</si>
  <si>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</si>
  <si>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</si>
  <si>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</si>
  <si>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</si>
  <si>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</si>
  <si>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</si>
  <si>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</si>
  <si>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</si>
  <si>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</si>
  <si>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</si>
  <si>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</si>
  <si>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</si>
  <si>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</si>
  <si>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</si>
  <si>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</si>
  <si>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</si>
  <si>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</si>
  <si>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</si>
  <si>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</si>
  <si>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</si>
  <si>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</si>
  <si>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</si>
  <si>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</si>
  <si>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</si>
  <si>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</si>
  <si>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</si>
  <si>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</si>
  <si>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</si>
  <si>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</si>
  <si>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</si>
  <si>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</si>
  <si>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</si>
  <si>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</si>
  <si>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</si>
  <si>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</si>
  <si>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</si>
  <si>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</si>
  <si>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</si>
  <si>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</si>
  <si>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</si>
  <si>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</si>
  <si>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</si>
  <si>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</si>
  <si>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</si>
  <si>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</si>
  <si>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</si>
  <si>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</si>
  <si>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</si>
  <si>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</si>
  <si>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</si>
  <si>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</si>
  <si>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</si>
  <si>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</si>
  <si>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</si>
  <si>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</si>
  <si>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</si>
  <si>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</si>
  <si>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</si>
  <si>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</si>
  <si>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</si>
  <si>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</si>
  <si>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</si>
  <si>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</si>
  <si>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</si>
  <si>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</si>
  <si>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</si>
  <si>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</si>
  <si>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</si>
  <si>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</si>
  <si>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</si>
  <si>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</si>
  <si>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</si>
  <si>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</si>
  <si>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</si>
  <si>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</si>
  <si>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</si>
  <si>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</si>
  <si>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</si>
  <si>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</si>
  <si>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</si>
  <si>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</si>
  <si>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</si>
  <si>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</si>
  <si>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</si>
  <si>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</si>
  <si>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</si>
  <si>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</si>
  <si>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</si>
  <si>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</si>
  <si>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</si>
  <si>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</si>
  <si>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</si>
  <si>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</si>
  <si>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</si>
  <si>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</si>
  <si>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</si>
  <si>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</si>
  <si>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</si>
  <si>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</si>
  <si>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</si>
  <si>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</si>
  <si>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</si>
  <si>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</si>
  <si>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</si>
  <si>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</si>
  <si>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</si>
  <si>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</si>
  <si>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</si>
  <si>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</si>
  <si>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</si>
  <si>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</si>
  <si>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</si>
  <si>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</si>
  <si>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</si>
  <si>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</si>
  <si>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</si>
  <si>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</si>
  <si>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</si>
  <si>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</si>
  <si>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</si>
  <si>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</si>
  <si>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</si>
  <si>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</si>
  <si>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</si>
  <si>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</si>
  <si>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</si>
  <si>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</si>
  <si>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</si>
  <si>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</si>
  <si>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</si>
  <si>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</si>
  <si>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</si>
  <si>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</si>
  <si>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</si>
  <si>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</si>
  <si>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</si>
  <si>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</si>
  <si>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</si>
  <si>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</si>
  <si>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</si>
  <si>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</si>
  <si>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</si>
  <si>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</si>
  <si>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</si>
  <si>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</si>
  <si>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</si>
  <si>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</si>
  <si>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</si>
  <si>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</si>
  <si>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</si>
  <si>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</si>
  <si>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</si>
  <si>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</si>
  <si>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</si>
  <si>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</si>
  <si>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</si>
  <si>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</si>
  <si>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</si>
  <si>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</si>
  <si>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</si>
  <si>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</si>
  <si>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</si>
  <si>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</si>
  <si>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</si>
  <si>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</si>
  <si>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</si>
  <si>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</si>
  <si>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</si>
  <si>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</si>
  <si>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</si>
  <si>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</si>
  <si>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</si>
  <si>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</si>
  <si>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</si>
  <si>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</si>
  <si>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</si>
  <si>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</si>
  <si>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</si>
  <si>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</si>
  <si>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</si>
  <si>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</si>
  <si>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</si>
  <si>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</si>
  <si>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</si>
  <si>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</si>
  <si>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</si>
  <si>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</si>
  <si>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</si>
  <si>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</si>
  <si>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</si>
  <si>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</si>
  <si>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</si>
  <si>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</si>
  <si>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</si>
  <si>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</si>
  <si>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</si>
  <si>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</si>
  <si>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</si>
  <si>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</si>
  <si>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</si>
  <si>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</si>
  <si>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</si>
  <si>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</si>
  <si>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</si>
  <si>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</si>
  <si>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</si>
  <si>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</si>
  <si>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</si>
  <si>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</si>
  <si>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</si>
  <si>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</si>
  <si>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</si>
  <si>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</si>
  <si>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</si>
  <si>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</si>
  <si>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</si>
  <si>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</si>
  <si>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</si>
  <si>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</si>
  <si>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</si>
  <si>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</si>
  <si>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</si>
  <si>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</si>
  <si>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</si>
  <si>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</si>
  <si>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</si>
  <si>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</si>
  <si>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</si>
  <si>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</si>
  <si>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</si>
  <si>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</si>
  <si>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</si>
  <si>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</si>
  <si>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</si>
  <si>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</si>
  <si>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</si>
  <si>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</si>
  <si>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</si>
  <si>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</si>
  <si>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</si>
  <si>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</si>
  <si>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</si>
  <si>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</si>
  <si>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</si>
  <si>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</si>
  <si>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</si>
  <si>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</si>
  <si>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</si>
  <si>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</si>
  <si>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</si>
  <si>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</si>
  <si>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</si>
  <si>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</si>
  <si>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</si>
  <si>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</si>
  <si>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</si>
  <si>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</si>
  <si>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</si>
  <si>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</si>
  <si>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</si>
  <si>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</si>
  <si>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</si>
  <si>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</si>
  <si>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</si>
  <si>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</si>
  <si>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</si>
  <si>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</si>
  <si>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</si>
  <si>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</si>
  <si>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</si>
  <si>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</si>
  <si>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</si>
  <si>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</si>
  <si>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</si>
  <si>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</si>
  <si>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</si>
  <si>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</si>
  <si>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</si>
  <si>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</si>
  <si>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</si>
  <si>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</si>
  <si>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</si>
  <si>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</si>
  <si>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</si>
  <si>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</si>
  <si>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</si>
  <si>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</si>
  <si>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</si>
  <si>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</si>
  <si>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</si>
  <si>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</si>
  <si>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</si>
  <si>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</si>
  <si>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</si>
  <si>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</si>
  <si>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</si>
  <si>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</si>
  <si>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</si>
  <si>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</si>
  <si>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</si>
  <si>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</si>
  <si>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</si>
  <si>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</si>
  <si>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</si>
  <si>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</si>
  <si>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</si>
  <si>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</si>
  <si>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</si>
  <si>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</si>
  <si>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</si>
  <si>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</si>
  <si>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</si>
  <si>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</si>
  <si>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</si>
  <si>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</si>
  <si>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</si>
  <si>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</si>
  <si>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</si>
  <si>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</si>
  <si>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</si>
  <si>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</si>
  <si>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</si>
  <si>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</si>
  <si>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</si>
  <si>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</si>
  <si>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</si>
  <si>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</si>
  <si>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</si>
  <si>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</si>
  <si>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</si>
  <si>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</si>
  <si>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</si>
  <si>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</si>
  <si>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</si>
  <si>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</si>
  <si>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</si>
  <si>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</si>
  <si>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</si>
  <si>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</si>
  <si>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</si>
  <si>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</si>
  <si>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</si>
  <si>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</si>
  <si>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</si>
  <si>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</si>
  <si>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</si>
  <si>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</si>
  <si>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</si>
  <si>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</si>
  <si>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</si>
  <si>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</si>
  <si>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</si>
  <si>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</si>
  <si>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</si>
  <si>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</si>
  <si>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</si>
  <si>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</si>
  <si>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</si>
  <si>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</si>
  <si>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</si>
  <si>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</si>
  <si>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</si>
  <si>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</si>
  <si>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</si>
  <si>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</si>
  <si>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</si>
  <si>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</si>
  <si>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</si>
  <si>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</si>
  <si>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</si>
  <si>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</si>
  <si>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</si>
  <si>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</si>
  <si>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</si>
  <si>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</si>
  <si>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</si>
  <si>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</si>
  <si>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</si>
  <si>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</si>
  <si>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</si>
  <si>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</si>
  <si>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</si>
  <si>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</si>
  <si>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</si>
  <si>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</si>
  <si>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</si>
  <si>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</si>
  <si>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</si>
  <si>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</si>
  <si>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</si>
  <si>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</si>
  <si>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</si>
  <si>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</si>
  <si>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</si>
  <si>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</si>
  <si>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</si>
  <si>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</si>
  <si>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</si>
  <si>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</si>
  <si>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</si>
  <si>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</si>
  <si>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</si>
  <si>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</si>
  <si>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</si>
  <si>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</si>
  <si>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</si>
  <si>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</si>
  <si>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</si>
  <si>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</si>
  <si>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</si>
  <si>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</si>
  <si>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</si>
  <si>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</si>
  <si>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</si>
  <si>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</si>
  <si>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</si>
  <si>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</si>
  <si>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</si>
  <si>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</si>
  <si>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</si>
  <si>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</si>
  <si>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</si>
  <si>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</si>
  <si>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</si>
  <si>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</si>
  <si>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</si>
  <si>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</si>
  <si>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</si>
  <si>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</si>
  <si>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</si>
  <si>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</si>
  <si>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</si>
  <si>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</si>
  <si>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</si>
  <si>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</si>
  <si>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</si>
  <si>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</si>
  <si>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</si>
  <si>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</si>
  <si>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</si>
  <si>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</si>
  <si>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</si>
  <si>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</si>
  <si>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</si>
  <si>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</si>
  <si>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</si>
  <si>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</si>
  <si>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</si>
  <si>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</si>
  <si>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</si>
  <si>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</si>
  <si>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</si>
  <si>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</si>
  <si>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</si>
  <si>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</si>
  <si>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</si>
  <si>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</si>
  <si>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</si>
  <si>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</si>
  <si>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</si>
  <si>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</si>
  <si>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</si>
  <si>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</si>
  <si>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</si>
  <si>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</si>
  <si>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</si>
  <si>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</si>
  <si>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</si>
  <si>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</si>
  <si>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</si>
  <si>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</si>
  <si>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</si>
  <si>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</si>
  <si>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</si>
  <si>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</si>
  <si>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</si>
  <si>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</si>
  <si>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</si>
  <si>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</si>
  <si>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</si>
  <si>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</si>
  <si>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</si>
  <si>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</si>
  <si>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</si>
  <si>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</si>
  <si>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</si>
  <si>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</si>
  <si>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</si>
  <si>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</si>
  <si>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</si>
  <si>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</si>
  <si>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</si>
  <si>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</si>
  <si>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</si>
  <si>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</si>
  <si>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</si>
  <si>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</si>
  <si>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</si>
  <si>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</si>
  <si>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</si>
  <si>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</si>
  <si>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</si>
  <si>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</si>
  <si>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</si>
  <si>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</si>
  <si>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</si>
  <si>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</si>
  <si>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</si>
  <si>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</si>
  <si>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</si>
  <si>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</si>
  <si>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</si>
  <si>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</si>
  <si>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</si>
  <si>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</si>
  <si>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</si>
  <si>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</si>
  <si>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</si>
  <si>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</si>
  <si>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</si>
  <si>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</si>
  <si>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</si>
  <si>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</si>
  <si>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</si>
  <si>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</si>
  <si>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</si>
  <si>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</si>
  <si>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</si>
  <si>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</si>
  <si>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</si>
  <si>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</si>
  <si>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</si>
  <si>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</si>
  <si>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</si>
  <si>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</si>
  <si>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</si>
  <si>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</si>
  <si>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</si>
  <si>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</si>
  <si>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</si>
  <si>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</si>
  <si>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</si>
  <si>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</si>
  <si>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</si>
  <si>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</si>
  <si>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</si>
  <si>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</si>
  <si>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</si>
  <si>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</si>
  <si>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</si>
  <si>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</si>
  <si>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</si>
  <si>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</si>
  <si>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</si>
  <si>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</si>
  <si>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</si>
  <si>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</si>
  <si>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</si>
  <si>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</si>
  <si>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</si>
  <si>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</si>
  <si>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</si>
  <si>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</si>
  <si>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</si>
  <si>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</si>
  <si>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</si>
  <si>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</si>
  <si>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</si>
  <si>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</si>
  <si>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</si>
  <si>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</si>
  <si>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</si>
  <si>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</si>
  <si>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</si>
  <si>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</si>
  <si>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</si>
  <si>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</si>
  <si>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</si>
  <si>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</si>
  <si>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</si>
  <si>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</si>
  <si>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</si>
  <si>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</si>
  <si>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</si>
  <si>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</si>
  <si>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</si>
  <si>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</si>
  <si>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</si>
  <si>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</si>
  <si>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</si>
  <si>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</si>
  <si>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</si>
  <si>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</si>
  <si>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</si>
  <si>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</si>
  <si>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</si>
  <si>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</si>
  <si>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</si>
  <si>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</si>
  <si>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</si>
  <si>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</si>
  <si>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</si>
  <si>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</si>
  <si>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</si>
  <si>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</si>
  <si>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</si>
  <si>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</si>
  <si>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</si>
  <si>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</si>
  <si>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</si>
  <si>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</si>
  <si>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</si>
  <si>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</si>
  <si>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</si>
  <si>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</si>
  <si>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</si>
  <si>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</si>
  <si>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</si>
  <si>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</si>
  <si>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</si>
  <si>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</si>
  <si>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</si>
  <si>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</si>
  <si>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</si>
  <si>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</si>
  <si>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</si>
  <si>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</si>
  <si>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</si>
  <si>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</si>
  <si>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</si>
  <si>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</si>
  <si>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</si>
  <si>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</si>
  <si>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</si>
  <si>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</si>
  <si>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</si>
  <si>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</si>
  <si>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</si>
  <si>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</si>
  <si>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</si>
  <si>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</si>
  <si>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</si>
  <si>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</si>
  <si>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</si>
  <si>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</si>
  <si>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</si>
  <si>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</si>
  <si>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</si>
  <si>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</si>
  <si>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</si>
  <si>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</si>
  <si>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</si>
  <si>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</si>
  <si>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</si>
  <si>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</si>
  <si>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</si>
  <si>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</si>
  <si>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</si>
  <si>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</si>
  <si>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</si>
  <si>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</si>
  <si>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</si>
  <si>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</si>
  <si>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</si>
  <si>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</si>
  <si>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</si>
  <si>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</si>
  <si>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</si>
  <si>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</si>
  <si>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</si>
  <si>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</si>
  <si>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</si>
  <si>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</si>
  <si>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</si>
  <si>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</si>
  <si>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</si>
  <si>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</si>
  <si>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</si>
  <si>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</si>
  <si>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</si>
  <si>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</si>
  <si>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</si>
  <si>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</si>
  <si>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</si>
  <si>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</si>
  <si>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</si>
  <si>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</si>
  <si>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</si>
  <si>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</si>
  <si>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</si>
  <si>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</si>
  <si>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</si>
  <si>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</si>
  <si>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</si>
  <si>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</si>
  <si>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</si>
  <si>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</si>
  <si>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</si>
  <si>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</si>
  <si>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</si>
  <si>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</si>
  <si>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</si>
  <si>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</si>
  <si>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</si>
  <si>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</si>
  <si>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</si>
  <si>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</si>
  <si>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</si>
  <si>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</si>
  <si>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</si>
  <si>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</si>
  <si>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</si>
  <si>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</si>
  <si>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</si>
  <si>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</si>
  <si>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</si>
  <si>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</si>
  <si>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</si>
  <si>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</si>
  <si>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</si>
  <si>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</si>
  <si>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</si>
  <si>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</si>
  <si>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</si>
  <si>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</si>
  <si>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</si>
  <si>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</si>
  <si>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</si>
  <si>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</si>
  <si>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</si>
  <si>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</si>
  <si>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</si>
  <si>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</si>
  <si>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</si>
  <si>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</si>
  <si>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</si>
  <si>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</si>
  <si>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</si>
  <si>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</si>
  <si>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</si>
  <si>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</si>
  <si>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</si>
  <si>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</si>
  <si>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</si>
  <si>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</si>
  <si>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</si>
  <si>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</si>
  <si>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</si>
  <si>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</si>
  <si>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</si>
  <si>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</si>
  <si>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</si>
  <si>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</si>
  <si>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</si>
  <si>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</si>
  <si>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</si>
  <si>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</si>
  <si>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</si>
  <si>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</si>
  <si>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</si>
  <si>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</si>
  <si>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</si>
  <si>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</si>
  <si>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</si>
  <si>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</si>
  <si>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</si>
  <si>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</si>
  <si>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</si>
  <si>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</si>
  <si>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</si>
  <si>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</si>
  <si>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</si>
  <si>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</si>
  <si>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</si>
  <si>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</si>
  <si>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</si>
  <si>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</si>
  <si>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</si>
  <si>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</si>
  <si>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</si>
  <si>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</si>
  <si>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</si>
  <si>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</si>
  <si>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</si>
  <si>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</si>
  <si>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</si>
  <si>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</si>
  <si>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</si>
  <si>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</si>
  <si>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</si>
  <si>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</si>
  <si>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</si>
  <si>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</si>
  <si>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</si>
  <si>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</si>
  <si>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</si>
  <si>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</si>
  <si>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</si>
  <si>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</si>
  <si>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</si>
  <si>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</si>
  <si>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</si>
  <si>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</si>
  <si>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</si>
  <si>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</si>
  <si>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</si>
  <si>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</si>
  <si>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</si>
  <si>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</si>
  <si>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</si>
  <si>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</si>
  <si>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</si>
  <si>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</si>
  <si>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</si>
  <si>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</si>
  <si>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</si>
  <si>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</si>
  <si>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</si>
  <si>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</si>
  <si>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</si>
  <si>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</si>
  <si>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</si>
  <si>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</si>
  <si>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</si>
  <si>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</si>
  <si>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</si>
  <si>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</si>
  <si>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</si>
  <si>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</si>
  <si>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</si>
  <si>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</si>
  <si>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</si>
  <si>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</si>
  <si>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</si>
  <si>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</si>
  <si>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</si>
  <si>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</si>
  <si>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</si>
  <si>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</si>
  <si>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</si>
  <si>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</si>
  <si>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</si>
  <si>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</si>
  <si>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</si>
  <si>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</si>
  <si>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</si>
  <si>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</si>
  <si>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</si>
  <si>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</si>
  <si>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</si>
  <si>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</si>
  <si>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</si>
  <si>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</si>
  <si>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</si>
  <si>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</si>
  <si>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</si>
  <si>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</si>
  <si>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</si>
  <si>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</si>
  <si>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</si>
  <si>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</si>
  <si>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</si>
  <si>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</si>
  <si>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</si>
  <si>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</si>
  <si>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</si>
  <si>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</si>
  <si>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</si>
  <si>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</si>
  <si>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</si>
  <si>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</si>
  <si>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</si>
  <si>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</si>
  <si>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</si>
  <si>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</si>
  <si>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</si>
  <si>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</si>
  <si>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</si>
  <si>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</si>
  <si>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</si>
  <si>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</si>
  <si>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</si>
  <si>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</si>
  <si>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</si>
  <si>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</si>
  <si>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</si>
  <si>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</si>
  <si>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</si>
  <si>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</si>
  <si>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</si>
  <si>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</si>
  <si>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</si>
  <si>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</si>
  <si>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</si>
  <si>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</si>
  <si>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</si>
  <si>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</si>
  <si>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</si>
  <si>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</si>
  <si>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</si>
  <si>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</si>
  <si>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</si>
  <si>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</si>
  <si>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</si>
  <si>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</si>
  <si>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</si>
  <si>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</si>
  <si>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</si>
  <si>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</si>
  <si>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</si>
  <si>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</si>
  <si>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</si>
  <si>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</si>
  <si>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</si>
  <si>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</si>
  <si>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</si>
  <si>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</si>
  <si>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</si>
  <si>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</si>
  <si>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</si>
  <si>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</si>
  <si>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</si>
  <si>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</si>
  <si>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</si>
  <si>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</si>
  <si>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</si>
  <si>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</si>
  <si>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</si>
  <si>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</si>
  <si>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</si>
  <si>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</si>
  <si>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</si>
  <si>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</si>
  <si>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</si>
  <si>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</si>
  <si>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</si>
  <si>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</si>
  <si>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</si>
  <si>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</si>
  <si>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</si>
  <si>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</si>
  <si>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</si>
  <si>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</si>
  <si>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</si>
  <si>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</si>
  <si>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</si>
  <si>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</si>
  <si>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</si>
  <si>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</si>
  <si>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</si>
  <si>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</si>
  <si>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</si>
  <si>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</si>
  <si>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</si>
  <si>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</si>
  <si>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</si>
  <si>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</si>
  <si>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</si>
  <si>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</si>
  <si>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</si>
  <si>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</si>
  <si>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</si>
  <si>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</si>
  <si>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</si>
  <si>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</si>
  <si>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</si>
  <si>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</si>
  <si>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</si>
  <si>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</si>
  <si>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</si>
  <si>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</si>
  <si>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</si>
  <si>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</si>
  <si>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</si>
  <si>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</si>
  <si>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</si>
  <si>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</si>
  <si>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</si>
  <si>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</si>
  <si>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</si>
  <si>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</si>
  <si>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</si>
  <si>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</si>
  <si>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</si>
  <si>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</si>
  <si>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</si>
  <si>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</si>
  <si>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</si>
  <si>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</si>
  <si>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</si>
  <si>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</si>
  <si>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</si>
  <si>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</si>
  <si>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</si>
  <si>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</si>
  <si>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</si>
  <si>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</si>
  <si>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</si>
  <si>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</si>
  <si>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</si>
  <si>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</si>
  <si>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</si>
  <si>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</si>
  <si>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</si>
  <si>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</si>
  <si>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</si>
  <si>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</si>
  <si>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</si>
  <si>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</si>
  <si>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</si>
  <si>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</si>
  <si>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</si>
  <si>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</si>
  <si>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</si>
  <si>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</si>
  <si>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</si>
  <si>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</si>
  <si>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</si>
  <si>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</si>
  <si>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</si>
  <si>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</si>
  <si>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</si>
  <si>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</si>
  <si>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</si>
  <si>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</si>
  <si>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</si>
  <si>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</si>
  <si>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</si>
  <si>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</si>
  <si>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</si>
  <si>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</si>
  <si>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</si>
  <si>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</si>
  <si>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</si>
  <si>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</si>
  <si>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</si>
  <si>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</si>
  <si>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</si>
  <si>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</si>
  <si>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</si>
  <si>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</si>
  <si>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</si>
  <si>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</si>
  <si>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</si>
  <si>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</si>
  <si>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</si>
  <si>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</si>
  <si>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</si>
  <si>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</si>
  <si>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</si>
  <si>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</si>
  <si>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</si>
  <si>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</si>
  <si>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</si>
  <si>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</si>
  <si>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</si>
  <si>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</si>
  <si>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</si>
  <si>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</si>
  <si>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</si>
  <si>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</si>
  <si>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</si>
  <si>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</si>
  <si>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</si>
  <si>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</si>
  <si>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</si>
  <si>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</si>
  <si>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</si>
  <si>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</si>
  <si>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</si>
  <si>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</si>
  <si>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</si>
  <si>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</si>
  <si>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</si>
  <si>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</si>
  <si>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</si>
  <si>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</si>
  <si>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</si>
  <si>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</si>
  <si>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</si>
  <si>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</si>
  <si>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</si>
  <si>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</si>
  <si>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</si>
  <si>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</si>
  <si>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</si>
  <si>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</si>
  <si>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</si>
  <si>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</si>
  <si>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</si>
  <si>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</si>
  <si>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</si>
  <si>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</si>
  <si>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</si>
  <si>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</si>
  <si>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</si>
  <si>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</si>
  <si>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</si>
  <si>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</si>
  <si>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</si>
  <si>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</si>
  <si>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</si>
  <si>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</si>
  <si>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</si>
  <si>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</si>
  <si>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</si>
  <si>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</si>
  <si>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</si>
  <si>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</si>
  <si>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</si>
  <si>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</si>
  <si>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</si>
  <si>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</si>
  <si>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</si>
  <si>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</si>
  <si>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</si>
  <si>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</si>
  <si>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</si>
  <si>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</si>
  <si>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</si>
  <si>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</si>
  <si>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</si>
  <si>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</si>
  <si>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</si>
  <si>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</si>
  <si>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</si>
  <si>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</si>
  <si>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</si>
  <si>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</si>
  <si>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</si>
  <si>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</si>
  <si>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</si>
  <si>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</si>
  <si>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</si>
  <si>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</si>
  <si>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</si>
  <si>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</si>
  <si>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</si>
  <si>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</si>
  <si>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</si>
  <si>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</si>
  <si>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</si>
  <si>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</si>
  <si>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</si>
  <si>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</si>
  <si>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</si>
  <si>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</si>
  <si>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</si>
  <si>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</si>
  <si>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</si>
  <si>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</si>
  <si>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</si>
  <si>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</si>
  <si>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</si>
  <si>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</si>
  <si>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</si>
  <si>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</si>
  <si>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</si>
  <si>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</si>
  <si>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</si>
  <si>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</si>
  <si>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</si>
  <si>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</si>
  <si>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</si>
  <si>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</si>
  <si>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</si>
  <si>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</si>
  <si>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</si>
  <si>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</si>
  <si>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</si>
  <si>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</si>
  <si>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</si>
  <si>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</si>
  <si>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</si>
  <si>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</si>
  <si>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</si>
  <si>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</si>
  <si>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</si>
  <si>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</si>
  <si>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</si>
  <si>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</si>
  <si>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</si>
  <si>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</si>
  <si>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</si>
  <si>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</si>
  <si>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</si>
  <si>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</si>
  <si>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</si>
  <si>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</si>
  <si>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</si>
  <si>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</si>
  <si>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</si>
  <si>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</si>
  <si>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</si>
  <si>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</si>
  <si>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</si>
  <si>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</si>
  <si>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</si>
  <si>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</si>
  <si>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</si>
  <si>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</si>
  <si>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</si>
  <si>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</si>
  <si>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</si>
  <si>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</si>
  <si>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</si>
  <si>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</si>
  <si>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</si>
  <si>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</si>
  <si>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</si>
  <si>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</si>
  <si>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</si>
  <si>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</si>
  <si>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</si>
  <si>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</si>
  <si>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</si>
  <si>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</si>
  <si>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</si>
  <si>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</si>
  <si>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</si>
  <si>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</si>
  <si>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</si>
  <si>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</si>
  <si>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</si>
  <si>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</si>
  <si>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</si>
  <si>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</si>
  <si>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</si>
  <si>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</si>
  <si>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</si>
  <si>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</si>
  <si>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</si>
  <si>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</si>
  <si>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</si>
  <si>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</si>
  <si>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</si>
  <si>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</si>
  <si>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</si>
  <si>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</si>
  <si>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</si>
  <si>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</si>
  <si>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</si>
  <si>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</si>
  <si>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</si>
  <si>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</si>
  <si>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</si>
  <si>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</si>
  <si>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</si>
  <si>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</si>
  <si>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</si>
  <si>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</si>
  <si>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</si>
  <si>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</si>
  <si>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</si>
  <si>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</si>
  <si>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</si>
  <si>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</si>
  <si>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</si>
  <si>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</si>
  <si>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</si>
  <si>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</si>
  <si>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</si>
  <si>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</si>
  <si>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</si>
  <si>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</si>
  <si>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</si>
  <si>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</si>
  <si>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</si>
  <si>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</si>
  <si>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</si>
  <si>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</si>
  <si>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</si>
  <si>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</si>
  <si>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</si>
  <si>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</si>
  <si>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</si>
  <si>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</si>
  <si>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</si>
  <si>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</si>
  <si>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</si>
  <si>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</si>
  <si>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</si>
  <si>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</si>
  <si>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</si>
  <si>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</si>
  <si>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</si>
  <si>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</si>
  <si>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</si>
  <si>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</si>
  <si>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</si>
  <si>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</si>
  <si>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</si>
  <si>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</si>
  <si>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</si>
  <si>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</si>
  <si>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</si>
  <si>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</si>
  <si>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</si>
  <si>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</si>
  <si>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</si>
  <si>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</si>
  <si>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</si>
  <si>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</si>
  <si>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</si>
  <si>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</si>
  <si>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</si>
  <si>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</si>
  <si>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</si>
  <si>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</si>
  <si>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</si>
  <si>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</si>
  <si>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</si>
  <si>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</si>
  <si>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</si>
  <si>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</si>
  <si>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</si>
  <si>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</si>
  <si>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</si>
  <si>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</si>
  <si>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</si>
  <si>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</si>
  <si>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</si>
  <si>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</si>
  <si>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</si>
  <si>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</si>
  <si>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</si>
  <si>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</si>
  <si>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</si>
  <si>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</si>
  <si>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</si>
  <si>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</si>
  <si>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</si>
  <si>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</si>
  <si>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</si>
  <si>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</si>
  <si>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</si>
  <si>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</si>
  <si>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</si>
  <si>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</si>
  <si>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</si>
  <si>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</si>
  <si>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</si>
  <si>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</si>
  <si>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</si>
  <si>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</si>
  <si>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</si>
  <si>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</si>
  <si>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</si>
  <si>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</si>
  <si>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</si>
  <si>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</si>
  <si>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PCM-20251208-00001742</t>
  </si>
  <si>
    <t>Critical</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</si>
  <si>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</si>
  <si>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</si>
  <si>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</si>
  <si>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</si>
  <si>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</si>
  <si>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</si>
  <si>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</si>
  <si>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</si>
  <si>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</si>
  <si>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</si>
  <si>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</si>
  <si>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</si>
  <si>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</si>
  <si>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</si>
  <si>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</si>
  <si>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</si>
  <si>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</si>
  <si>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</si>
  <si>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</si>
  <si>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</si>
  <si>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</si>
  <si>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PCM-20251208-00001581</t>
  </si>
  <si>
    <t>EM team on the way need 45 Min</t>
  </si>
  <si>
    <t xml:space="preserve">EM team on the way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</si>
  <si>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</si>
  <si>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</si>
  <si>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</si>
  <si>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</si>
  <si>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</si>
  <si>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</si>
  <si>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</si>
  <si>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</si>
  <si>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</si>
  <si>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</si>
  <si>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TT-20251208-01207</t>
  </si>
  <si>
    <t xml:space="preserve"> Sceco black out on HAJJ area , Teams secured HUb sites by PG and checking Remaining sites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</si>
</sst>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0" totalsRowShown="0" headerRowDxfId="46" dataDxfId="45" headerRowBorderDxfId="43" tableBorderDxfId="44" totalsRowBorderDxfId="42">
  <autoFilter ref="A1:L1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29" dataDxfId="28" headerRowBorderDxfId="26" tableBorderDxfId="27">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tabSelected="1" workbookViewId="0">
      <selection activeCell="F5" sqref="F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336.70543634259229</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t="s">
        <v>39110</v>
      </c>
      <c r="B4" s="124" t="str">
        <f>IFERROR(VLOOKUP(D4,DB!A:K,11,0),"")</f>
        <v>R1</v>
      </c>
      <c r="C4" s="124">
        <v>1</v>
      </c>
      <c r="D4" s="56" t="s">
        <v>20064</v>
      </c>
      <c r="E4" s="123" t="s">
        <v>39111</v>
      </c>
      <c r="F4" s="122">
        <v>45999.653310185182</v>
      </c>
      <c r="G4" s="121">
        <f ca="1">IFERROR(NOW()-F4,"-")</f>
        <v>5.5208333651535213E-4</v>
      </c>
      <c r="H4" s="122">
        <v>45999.64775462963</v>
      </c>
      <c r="I4" s="124" t="str">
        <f>IFERROR(VLOOKUP(D4,DB!A:F,6,0),"")</f>
        <v>SCECO</v>
      </c>
      <c r="J4" s="124" t="str">
        <f>IFERROR(VLOOKUP(D4,DB!A:G,7,0),"")</f>
        <v>Vandalized</v>
      </c>
      <c r="K4" s="120"/>
      <c r="L4" s="119" t="str">
        <f>IFERROR(VLOOKUP(D4,DB!A:I,9,0),"")</f>
        <v>Latis</v>
      </c>
    </row>
    <row r="5" spans="1:15" ht="15" customHeight="1">
      <c r="A5" s="125"/>
      <c r="B5" s="124" t="str">
        <f>IFERROR(VLOOKUP(D5,DB!A:K,11,0),"")</f>
        <v/>
      </c>
      <c r="C5" s="124"/>
      <c r="D5" s="56"/>
      <c r="E5" s="123"/>
      <c r="F5" s="122"/>
      <c r="G5" s="121">
        <f ca="1">IFERROR(NOW()-F5,"-")</f>
        <v>45999.653862268518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45999.653862268518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45999.653862268518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45999.653862268518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45999.653862268518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45999.653862268518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45999.653862268518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45999.653862268518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45999.653862268518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45999.653862268518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45999.653862268518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45999.653862268518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45999.653862268518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45999.653862268518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45999.653862268518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45999.653862268518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45999.653862268518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45999.653862268518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45999.653862268518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45999.653862268518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45999.653862268518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45999.653862268518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45999.653862268518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45999.653862268518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45999.653862268518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45999.653862268518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45999.653862268518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45999.653862268518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45999.653862268518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45999.653862268518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45999.653862268518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45999.653862268518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45999.653862268518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45999.653862268518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45999.653862268518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45999.653862268518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45999.653862268518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45999.653862268518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45999.653862268518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45999.653862268518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45999.653862268518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45999.653862268518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45999.653862268518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45999.653862268518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45999.653862268518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45999.653862268518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45999.653862268518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45999.653862268518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45999.653862268518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45999.653862268518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45999.653862268518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45999.653862268518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45999.653862268518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45999.653862268518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45999.653862268518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45999.653862268518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45999.653862268518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45999.653862268518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45999.653862268518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45999.653862268518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45999.653862268518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45999.653862268518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45999.653862268518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45999.653862268518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45999.653862268518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45999.653862268518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45999.653862268518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45999.653862268518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45999.653862268518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45999.653862268518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45999.653862268518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45999.653862268518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45999.653862268518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45999.653862268518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45999.653862268518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45999.653862268518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45999.653862268518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45999.653862268518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45999.653862268518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45999.653862268518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45999.653862268518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45999.653862268518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45999.653862268518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45999.653862268518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45999.653862268518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45999.653862268518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45999.653862268518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45999.653862268518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45999.653862268518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45999.653862268518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45999.653862268518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45999.653862268518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45999.653862268518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45999.653862268518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45999.653862268518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45999.653862268518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45999.653862268518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45999.653862268518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45999.653862268518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45999.653862268518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45999.653862268518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45999.653862268518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45999.653862268518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45999.653862268518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45999.653862268518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45999.653862268518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45999.653862268518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45999.653862268518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45999.653862268518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45999.653862268518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45999.653862268518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45999.653862268518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45999.653862268518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45999.653862268518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45999.653862268518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45999.653862268518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45999.653862268518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45999.653862268518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45999.653862268518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45999.653862268518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45999.653862268518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45999.653862268518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45999.653862268518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45999.653862268518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45999.653862268518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45999.653862268518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45999.653862268518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45999.653862268518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45999.653862268518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45999.653862268518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45999.653862268518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45999.653862268518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45999.653862268518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45999.653862268518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45999.653862268518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45999.653862268518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45999.653862268518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45999.653862268518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45999.653862268518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45999.653862268518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45999.653862268518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45999.653862268518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45999.653862268518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45999.653862268518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45999.653862268518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45999.653862268518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45999.653862268518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45999.653862268518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45999.653862268518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45999.653862268518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45999.653862268518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45999.653862268518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45999.653862268518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45999.653862268518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45999.653862268518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45999.653862268518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45999.653862268518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45999.653862268518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45999.653862268518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45999.653862268518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45999.653862268518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45999.653862268518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45999.653862268518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45999.653862268518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45999.653862268518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45999.653862268518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45999.653862268518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45999.653862268518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45999.653862268518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45999.653862268518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45999.653862268518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45999.653862268518</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E3848983-DC2C-4432-8A8C-22E988426E3E}"/>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39111</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174.65402430555696</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15.266443287036964</v>
      </c>
      <c r="H4" s="97">
        <v>45984.381168981483</v>
      </c>
      <c r="I4" s="18" t="str">
        <f>IFERROR(VLOOKUP(D4,DB!A:F,6,0),"")</f>
        <v>SCECO</v>
      </c>
      <c r="J4" s="18" t="str">
        <f>IFERROR(VLOOKUP(D4,DB!A:G,7,0),"")</f>
        <v>Vandalized</v>
      </c>
      <c r="K4" s="19" t="s">
        <v>39118</v>
      </c>
      <c r="L4" s="18" t="str">
        <f>IFERROR(VLOOKUP(D4,DB!A:I,9,0),"")</f>
        <v>Latis</v>
      </c>
    </row>
    <row r="5" spans="1:12" s="151" customFormat="1" ht="31.5" customHeight="1">
      <c r="A5" s="152" t="s">
        <v>39119</v>
      </c>
      <c r="B5" s="58" t="str">
        <f>IFERROR(VLOOKUP(D5,DB!A:K,11,0),"")</f>
        <v>R2</v>
      </c>
      <c r="C5" s="58">
        <v>1</v>
      </c>
      <c r="D5" s="58" t="s">
        <v>22828</v>
      </c>
      <c r="E5" s="81" t="s">
        <v>39120</v>
      </c>
      <c r="F5" s="71">
        <v>45997.355381944442</v>
      </c>
      <c r="G5" s="72">
        <f ca="1">IFERROR(NOW()-F5,"-")</f>
        <v>2.2984803240760812</v>
      </c>
      <c r="H5" s="71">
        <v>45997.339432870373</v>
      </c>
      <c r="I5" s="58" t="str">
        <f>IFERROR(VLOOKUP(D5,DB!A:F,6,0),"")</f>
        <v>SCECO</v>
      </c>
      <c r="J5" s="58" t="str">
        <f>IFERROR(VLOOKUP(D5,DB!A:G,7,0),"")</f>
        <v>Dead</v>
      </c>
      <c r="K5" s="82" t="s">
        <v>39121</v>
      </c>
      <c r="L5" s="58" t="str">
        <f>IFERROR(VLOOKUP(D5,DB!A:I,9,0),"")</f>
        <v>Latis</v>
      </c>
    </row>
    <row r="6" spans="1:12" ht="31.5" customHeight="1">
      <c r="A6" s="96" t="s">
        <v>39122</v>
      </c>
      <c r="B6" s="18" t="str">
        <f>IFERROR(VLOOKUP(D6,DB!A:K,11,0),"")</f>
        <v>R2</v>
      </c>
      <c r="C6" s="18">
        <v>1</v>
      </c>
      <c r="D6" s="18" t="s">
        <v>39123</v>
      </c>
      <c r="E6" s="81" t="s">
        <v>39106</v>
      </c>
      <c r="F6" s="97"/>
      <c r="G6" s="98">
        <f ca="1">IFERROR(NOW()-F6,"-")</f>
        <v>45999.653862268518</v>
      </c>
      <c r="H6" s="154">
        <v>45999.555023148147</v>
      </c>
      <c r="I6" s="18" t="str">
        <f>IFERROR(VLOOKUP(D6,DB!A:F,6,0),"")</f>
        <v>SCECO</v>
      </c>
      <c r="J6" s="18" t="str">
        <f>IFERROR(VLOOKUP(D6,DB!A:G,7,0),"")</f>
        <v>Vandalized</v>
      </c>
      <c r="K6" s="19" t="s">
        <v>39124</v>
      </c>
      <c r="L6" s="18" t="str">
        <f>IFERROR(VLOOKUP(D6,DB!A:I,9,0),"")</f>
        <v>Latis</v>
      </c>
    </row>
    <row r="7" spans="1:12" ht="31.5" customHeight="1">
      <c r="A7" s="96"/>
      <c r="B7" s="18" t="str">
        <f>IFERROR(VLOOKUP(D7,DB!A:K,11,0),"")</f>
        <v/>
      </c>
      <c r="C7" s="18"/>
      <c r="D7" s="18"/>
      <c r="E7" s="81"/>
      <c r="F7" s="97"/>
      <c r="G7" s="98">
        <f ca="1">IFERROR(NOW()-F7,"-")</f>
        <v>45999.653862268518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45999.653862268518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45999.653862268518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45999.653862268518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45999.653862268518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45999.653862268518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45999.653862268518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45999.653862268518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45999.653862268518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45999.653862268518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45999.653862268518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45999.653862268518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45999.653862268518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45999.653862268518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45999.653862268518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45999.653862268518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45999.653862268518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45999.653862268518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45999.653862268518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45999.653862268518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45999.653862268518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45999.653862268518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45999.653862268518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45999.653862268518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45999.653862268518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45999.653862268518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45999.653862268518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45999.653862268518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45999.653862268518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45999.653862268518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45999.653862268518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45999.653862268518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45999.653862268518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45999.653862268518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45999.653862268518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45999.653862268518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45999.653862268518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45999.653862268518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45999.653862268518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45999.653862268518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45999.653862268518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45999.653862268518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45999.653862268518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45999.653862268518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45999.653862268518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45999.653862268518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45999.653862268518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45999.653862268518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45999.653862268518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45999.653862268518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45999.653862268518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45999.653862268518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45999.653862268518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45999.653862268518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45999.653862268518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45999.653862268518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45999.653862268518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45999.653862268518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45999.653862268518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45999.653862268518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45999.653862268518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45999.653862268518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45999.653862268518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45999.653862268518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45999.653862268518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45999.653862268518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45999.653862268518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45999.653862268518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45999.653862268518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45999.653862268518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45999.653862268518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45999.653862268518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45999.653862268518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45999.653862268518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45999.653862268518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45999.653862268518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45999.653862268518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45999.653862268518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45999.653862268518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45999.653862268518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45999.653862268518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45999.653862268518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45999.653862268518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45999.653862268518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45999.653862268518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45999.653862268518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45999.653862268518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45999.653862268518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45999.653862268518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45999.653862268518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45999.653862268518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45999.653862268518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45999.653862268518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45999.653862268518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45999.653862268518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45999.653862268518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45999.653862268518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45999.653862268518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45999.653862268518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45999.653862268518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45999.653862268518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45999.653862268518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45999.653862268518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45999.653862268518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45999.653862268518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45999.653862268518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45999.653862268518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45999.653862268518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45999.653862268518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45999.653862268518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45999.653862268518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45999.653862268518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45999.653862268518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45999.653862268518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45999.653862268518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45999.653862268518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45999.653862268518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45999.653862268518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45999.653862268518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45999.653862268518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45999.653862268518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45999.653862268518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45999.653862268518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45999.653862268518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45999.653862268518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45999.653862268518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45999.653862268518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45999.653862268518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45999.653862268518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45999.653862268518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45999.653862268518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45999.653862268518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45999.653862268518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45999.653862268518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45999.653862268518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45999.653862268518</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45999.653862268518</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45999.653862268518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45999.653862268518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45999.653862268518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45999.653862268518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45999.653862268518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45999.653862268518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45999.653862268518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45999.653862268518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45999.653862268518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45999.653862268518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45999.653862268518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45999.653862268518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45999.653862268518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45999.653862268518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45999.653862268518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45999.653862268518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45999.653862268518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45999.653862268518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45999.653862268518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45999.653862268518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45999.653862268518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45999.653862268518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45999.653862268518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45999.653862268518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45999.653862268518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45999.653862268518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45999.653862268518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45999.653862268518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45999.653862268518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45999.653862268518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45999.653862268518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45999.653862268518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45999.653862268518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45999.653862268518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45999.653862268518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45999.653862268518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45999.653862268518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45999.653862268518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45999.653862268518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45999.653862268518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45999.653862268518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45999.653862268518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45999.653862268518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45999.653862268518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45999.653862268518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45999.653862268518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45999.653862268518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45999.653862268518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45999.653862268518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45999.653862268518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45999.653862268518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45999.653862268518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45999.653862268518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45999.653862268518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45999.653862268518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45999.653862268518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45999.653862268518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45999.653862268518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45999.653862268518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45999.653862268518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45999.653862268518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45999.653862268518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45999.653862268518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45999.653862268518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45999.653862268518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45999.653862268518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45999.653862268518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45999.653862268518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45999.653862268518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45999.653862268518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45999.653862268518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45999.653862268518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45999.653862268518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45999.653862268518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45999.653862268518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45999.653862268518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45999.653862268518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45999.653862268518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45999.653862268518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45999.653862268518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45999.653862268518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45999.653862268518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45999.653862268518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45999.653862268518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45999.653862268518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45999.653862268518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45999.653862268518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45999.653862268518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45999.653862268518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45999.653862268518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45999.653862268518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45999.653862268518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45999.653862268518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45999.653862268518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45999.653862268518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45999.653862268518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45999.653862268518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45999.653862268518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45999.653862268518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45999.653862268518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45999.653862268518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45999.653862268518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45999.653862268518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45999.653862268518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45999.653862268518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45999.653862268518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45999.653862268518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45999.653862268518</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45999.653862268518</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45999.653862268518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45999.653862268518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45999.653862268518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45999.653862268518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45999.653862268518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45999.653862268518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45999.653862268518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45999.653862268518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45999.653862268518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45999.653862268518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45999.653862268518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45999.653862268518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45999.653862268518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45999.653862268518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45999.653862268518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45999.653862268518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45999.653862268518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45999.653862268518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45999.653862268518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45999.653862268518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45999.653862268518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45999.653862268518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45999.653862268518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45999.653862268518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45999.653862268518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45999.653862268518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45999.653862268518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45999.653862268518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45999.653862268518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45999.653862268518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45999.653862268518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45999.653862268518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45999.653862268518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45999.653862268518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45999.653862268518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45999.653862268518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45999.653862268518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45999.653862268518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45999.653862268518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45999.653862268518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45999.653862268518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45999.653862268518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45999.653862268518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45999.653862268518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45999.653862268518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45999.653862268518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45999.653862268518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45999.653862268518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45999.653862268518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45999.653862268518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45999.653862268518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45999.653862268518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45999.653862268518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45999.653862268518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45999.653862268518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45999.653862268518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45999.653862268518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45999.653862268518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45999.653862268518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45999.653862268518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45999.653862268518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45999.653862268518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45999.653862268518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45999.653862268518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45999.653862268518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45999.653862268518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45999.653862268518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45999.653862268518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45999.653862268518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45999.653862268518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45999.653862268518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45999.653862268518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45999.653862268518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45999.653862268518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45999.653862268518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45999.653862268518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45999.653862268518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45999.653862268518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45999.653862268518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45999.653862268518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45999.653862268518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45999.653862268518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45999.653862268518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45999.653862268518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45999.653862268518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45999.653862268518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45999.653862268518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45999.653862268518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45999.653862268518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45999.653862268518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45999.653862268518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45999.653862268518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45999.653862268518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45999.653862268518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45999.653862268518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45999.653862268518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45999.653862268518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45999.653862268518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45999.653862268518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45999.653862268518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45999.653862268518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45999.653862268518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45999.653862268518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45999.653862268518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45999.653862268518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45999.653862268518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45999.653862268518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45999.653862268518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45999.653862268518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45999.653862268518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45999.653862268518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45999.653862268518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45999.653862268518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45999.653862268518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45999.653862268518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45999.653862268518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45999.653862268518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45999.653862268518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45999.653862268518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45999.653862268518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45999.653862268518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45999.653862268518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45999.653862268518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45999.653862268518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45999.653862268518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45999.653862268518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45999.653862268518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45999.653862268518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45999.653862268518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45999.653862268518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45999.653862268518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45999.653862268518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45999.653862268518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45999.653862268518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45999.653862268518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45999.653862268518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45999.653862268518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45999.653862268518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45999.653862268518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45999.653862268518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45999.653862268518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45999.653862268518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45999.653862268518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45999.653862268518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45999.653862268518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45999.653862268518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45999.653862268518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45999.653862268518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45999.653862268518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45999.653862268518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45999.653862268518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45999.653862268518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45999.653862268518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45999.653862268518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45999.653862268518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45999.653862268518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45999.653862268518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45999.653862268518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45999.653862268518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45999.653862268518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45999.653862268518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45999.653862268518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45999.653862268518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45999.653862268518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45999.653862268518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45999.653862268518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45999.653862268518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45999.653862268518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45999.653862268518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45999.653862268518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45999.653862268518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45999.653862268518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45999.653862268518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45999.653862268518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45999.653862268518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45999.653862268518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45999.653862268518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45999.653862268518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45999.653862268518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45999.653862268518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45999.653862268518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45999.653862268518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45999.653862268518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45999.653862268518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45999.653862268518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45999.653862268518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45999.653862268518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45999.653862268518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45999.653862268518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45999.653862268518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45999.653862268518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45999.653862268518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45999.653862268518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45999.653862268518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45999.653862268518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45999.653862268518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45999.653862268518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45999.653862268518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45999.653862268518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45999.653862268518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45999.653862268518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45999.653862268518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45999.653862268518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45999.653862268518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45999.653862268518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45999.653862268518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45999.653862268518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45999.653862268518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45999.653862268518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45999.653862268518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45999.653862268518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45999.653862268518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45999.653862268518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45999.653862268518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45999.653862268518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45999.653862268518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45999.653862268518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45999.653862268518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45999.653862268518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45999.653862268518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45999.653862268518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45999.653862268518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45999.653862268518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45999.653862268518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45999.653862268518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45999.653862268518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45999.653862268518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45999.653862268518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45999.653862268518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45999.653862268518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45999.653862268518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45999.653862268518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45999.653862268518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45999.653862268518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45999.653862268518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45999.653862268518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45999.653862268518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45999.653862268518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45999.653862268518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45999.653862268518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45999.653862268518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45999.653862268518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45999.653862268518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45999.653862268518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45999.653862268518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45999.653862268518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45999.653862268518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45999.653862268518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45999.653862268518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45999.653862268518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45999.653862268518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45999.653862268518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45999.653862268518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45999.653862268518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45999.653862268518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45999.653862268518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45999.653862268518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45999.653862268518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45999.653862268518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45999.653862268518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45999.653862268518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45999.653862268518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45999.653862268518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45999.653862268518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45999.653862268518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45999.653862268518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45999.653862268518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45999.653862268518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45999.653862268518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45999.653862268518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45999.653862268518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45999.653862268518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45999.653862268518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45999.653862268518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45999.653862268518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45999.653862268518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45999.653862268518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45999.653862268518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45999.653862268518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45999.653862268518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45999.653862268518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45999.653862268518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45999.653862268518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45999.653862268518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45999.653862268518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45999.653862268518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45999.653862268518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45999.653862268518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45999.653862268518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45999.653862268518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45999.653862268518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45999.653862268518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45999.653862268518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45999.653862268518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45999.653862268518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45999.653862268518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45999.653862268518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45999.653862268518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45999.653862268518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45999.653862268518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45999.653862268518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45999.653862268518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45999.653862268518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45999.653862268518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45999.653862268518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45999.653862268518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45999.653862268518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45999.653862268518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45999.653862268518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45999.653862268518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45999.653862268518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45999.653862268518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45999.653862268518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45999.653862268518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45999.653862268518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45999.653862268518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45999.653862268518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45999.653862268518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45999.653862268518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45999.653862268518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45999.653862268518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45999.653862268518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45999.653862268518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45999.653862268518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45999.653862268518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45999.653862268518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45999.653862268518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45999.653862268518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45999.653862268518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45999.653862268518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45999.653862268518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45999.653862268518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45999.653862268518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45999.653862268518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45999.653862268518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45999.653862268518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45999.653862268518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45999.653862268518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45999.653862268518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45999.653862268518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45999.653862268518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45999.653862268518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45999.653862268518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45999.653862268518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45999.653862268518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45999.653862268518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45999.653862268518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45999.653862268518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45999.653862268518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45999.653862268518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45999.653862268518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45999.653862268518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45999.653862268518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45999.653862268518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45999.653862268518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45999.653862268518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45999.653862268518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45999.653862268518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45999.653862268518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45999.653862268518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45999.653862268518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45999.653862268518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45999.653862268518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45999.653862268518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45999.653862268518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45999.653862268518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45999.653862268518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45999.653862268518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45999.653862268518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45999.653862268518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45999.653862268518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45999.653862268518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45999.653862268518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45999.653862268518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45999.653862268518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45999.653862268518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45999.653862268518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45999.653862268518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45999.653862268518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45999.653862268518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45999.653862268518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45999.653862268518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45999.653862268518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45999.653862268518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45999.653862268518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45999.653862268518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45999.653862268518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45999.653862268518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45999.653862268518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45999.653862268518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45999.653862268518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45999.653862268518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45999.653862268518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45999.653862268518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45999.653862268518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45999.653862268518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45999.653862268518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45999.653862268518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45999.653862268518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45999.653862268518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45999.653862268518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45999.653862268518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45999.653862268518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45999.653862268518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45999.653862268518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45999.653862268518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45999.653862268518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45999.653862268518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45999.653862268518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45999.653862268518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45999.653862268518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45999.653862268518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45999.653862268518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45999.653862268518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45999.653862268518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45999.653862268518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45999.653862268518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45999.653862268518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45999.653862268518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45999.653862268518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45999.653862268518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45999.653862268518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45999.653862268518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45999.653862268518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45999.653862268518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45999.653862268518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45999.653862268518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45999.653862268518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45999.653862268518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45999.653862268518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45999.653862268518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45999.653862268518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45999.653862268518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45999.653862268518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45999.653862268518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45999.653862268518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45999.653862268518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45999.653862268518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45999.653862268518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45999.653862268518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45999.653862268518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45999.653862268518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45999.653862268518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45999.653862268518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45999.653862268518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45999.653862268518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45999.653862268518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45999.653862268518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45999.653862268518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45999.653862268518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45999.653862268518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45999.653862268518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45999.653862268518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45999.653862268518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45999.653862268518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45999.653862268518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45999.653862268518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45999.653862268518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45999.653862268518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45999.653862268518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45999.653862268518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45999.653862268518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45999.653862268518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45999.653862268518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45999.653862268518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45999.653862268518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45999.653862268518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45999.653862268518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45999.653862268518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45999.653862268518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45999.653862268518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45999.653862268518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45999.653862268518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45999.653862268518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45999.653862268518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45999.653862268518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45999.653862268518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45999.653862268518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45999.653862268518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45999.653862268518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45999.653862268518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45999.653862268518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45999.653862268518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45999.653862268518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45999.653862268518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45999.653862268518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45999.653862268518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45999.653862268518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45999.653862268518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45999.653862268518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45999.653862268518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45999.653862268518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45999.653862268518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45999.653862268518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45999.653862268518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45999.653862268518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45999.653862268518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45999.653862268518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45999.653862268518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45999.653862268518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45999.653862268518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45999.653862268518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45999.653862268518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45999.653862268518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45999.653862268518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45999.653862268518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45999.653862268518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45999.653862268518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45999.653862268518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45999.653862268518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45999.653862268518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45999.653862268518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45999.653862268518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45999.653862268518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45999.653862268518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45999.653862268518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45999.653862268518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45999.653862268518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45999.653862268518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45999.653862268518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45999.653862268518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45999.653862268518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45999.653862268518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45999.653862268518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45999.653862268518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45999.653862268518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45999.653862268518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45999.653862268518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45999.653862268518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45999.653862268518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45999.653862268518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45999.653862268518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45999.653862268518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45999.653862268518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45999.653862268518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45999.653862268518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45999.653862268518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45999.653862268518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45999.653862268518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45999.653862268518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45999.653862268518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45999.653862268518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45999.653862268518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45999.653862268518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45999.653862268518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45999.653862268518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45999.653862268518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45999.653862268518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45999.653862268518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45999.653862268518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45999.653862268518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45999.653862268518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45999.653862268518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45999.653862268518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45999.653862268518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45999.653862268518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45999.653862268518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45999.653862268518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45999.653862268518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45999.653862268518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45999.653862268518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45999.653862268518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45999.653862268518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45999.653862268518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45999.653862268518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45999.653862268518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45999.653862268518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45999.653862268518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45999.653862268518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45999.653862268518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45999.653862268518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45999.653862268518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45999.653862268518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45999.653862268518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45999.653862268518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45999.653862268518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45999.653862268518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45999.653862268518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45999.653862268518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45999.653862268518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45999.653862268518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45999.653862268518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45999.653862268518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45999.653862268518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45999.653862268518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45999.653862268518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45999.653862268518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45999.653862268518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45999.653862268518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45999.653862268518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45999.653862268518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45999.653862268518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45999.653862268518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45999.653862268518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45999.653862268518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45999.653862268518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45999.653862268518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45999.653862268518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45999.653862268518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45999.653862268518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45999.653862268518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45999.653862268518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45999.653862268518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45999.653862268518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45999.653862268518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45999.653862268518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45999.653862268518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45999.653862268518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45999.653862268518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45999.653862268518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45999.653862268518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45999.653862268518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45999.653862268518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45999.653862268518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45999.653862268518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45999.653862268518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45999.653862268518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45999.653862268518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45999.653862268518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45999.653862268518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45999.653862268518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45999.653862268518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45999.653862268518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45999.653862268518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45999.653862268518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45999.653862268518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45999.653862268518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45999.653862268518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45999.653862268518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45999.653862268518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45999.653862268518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45999.653862268518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45999.653862268518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45999.653862268518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45999.653862268518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45999.653862268518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45999.653862268518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45999.653862268518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45999.653862268518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45999.653862268518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45999.653862268518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45999.653862268518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45999.653862268518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45999.653862268518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45999.653862268518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45999.653862268518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45999.653862268518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45999.653862268518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45999.653862268518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45999.653862268518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45999.653862268518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45999.653862268518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45999.653862268518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45999.653862268518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45999.653862268518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45999.653862268518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45999.653862268518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45999.653862268518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45999.653862268518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45999.653862268518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45999.653862268518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45999.653862268518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45999.653862268518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45999.653862268518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45999.653862268518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45999.653862268518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45999.653862268518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45999.653862268518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45999.653862268518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45999.653862268518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45999.653862268518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45999.653862268518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45999.653862268518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45999.653862268518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45999.653862268518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45999.653862268518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45999.653862268518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45999.653862268518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45999.653862268518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45999.653862268518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45999.653862268518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45999.653862268518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45999.653862268518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45999.653862268518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45999.653862268518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45999.653862268518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45999.653862268518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45999.653862268518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45999.653862268518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45999.653862268518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45999.653862268518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45999.653862268518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45999.653862268518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45999.653862268518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45999.653862268518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45999.653862268518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45999.653862268518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45999.653862268518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45999.653862268518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45999.653862268518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45999.653862268518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45999.653862268518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45999.653862268518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45999.653862268518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45999.653862268518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45999.653862268518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45999.653862268518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45999.653862268518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45999.653862268518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45999.653862268518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45999.653862268518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45999.653862268518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45999.653862268518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45999.653862268518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45999.653862268518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45999.653862268518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45999.653862268518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45999.653862268518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45999.653862268518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45999.653862268518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45999.653862268518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45999.653862268518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45999.653862268518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45999.653862268518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45999.653862268518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45999.653862268518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45999.653862268518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45999.653862268518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45999.653862268518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45999.653862268518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45999.653862268518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45999.653862268518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45999.653862268518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45999.653862268518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45999.653862268518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45999.653862268518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45999.653862268518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45999.653862268518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45999.653862268518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45999.653862268518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45999.653862268518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45999.653862268518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45999.653862268518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45999.653862268518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45999.653862268518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45999.653862268518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45999.653862268518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45999.653862268518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45999.653862268518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45999.653862268518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45999.653862268518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45999.653862268518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45999.653862268518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45999.653862268518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45999.653862268518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45999.653862268518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45999.653862268518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45999.653862268518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45999.653862268518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45999.653862268518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45999.653862268518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45999.653862268518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45999.653862268518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45999.653862268518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45999.653862268518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45999.653862268518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45999.653862268518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45999.653862268518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45999.653862268518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45999.653862268518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45999.653862268518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45999.653862268518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45999.653862268518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45999.653862268518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45999.653862268518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45999.653862268518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45999.653862268518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45999.653862268518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45999.653862268518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45999.653862268518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45999.653862268518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45999.653862268518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45999.653862268518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45999.653862268518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45999.653862268518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45999.653862268518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45999.653862268518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45999.653862268518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45999.653862268518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45999.653862268518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45999.653862268518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45999.653862268518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45999.653862268518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45999.653862268518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45999.653862268518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45999.653862268518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45999.653862268518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45999.653862268518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45999.653862268518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45999.653862268518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45999.653862268518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45999.653862268518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45999.653862268518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45999.653862268518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45999.653862268518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45999.653862268518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45999.653862268518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45999.653862268518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45999.653862268518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45999.653862268518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45999.653862268518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45999.653862268518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45999.653862268518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45999.653862268518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45999.653862268518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45999.653862268518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45999.653862268518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45999.653862268518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45999.653862268518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45999.653862268518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45999.653862268518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45999.653862268518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45999.653862268518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45999.653862268518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45999.653862268518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45999.653862268518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45999.653862268518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45999.653862268518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45999.653862268518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45999.653862268518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45999.653862268518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45999.653862268518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45999.653862268518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45999.653862268518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45999.653862268518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45999.653862268518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45999.653862268518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45999.653862268518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45999.653862268518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45999.653862268518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45999.653862268518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45999.653862268518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45999.653862268518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45999.653862268518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45999.653862268518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45999.653862268518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45999.653862268518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45999.653862268518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45999.653862268518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45999.653862268518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45999.653862268518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45999.653862268518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45999.653862268518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45999.653862268518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45999.653862268518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45999.653862268518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45999.653862268518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45999.653862268518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45999.653862268518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45999.653862268518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45999.653862268518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45999.653862268518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45999.653862268518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45999.653862268518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45999.653862268518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45999.653862268518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45999.653862268518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45999.653862268518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45999.653862268518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45999.653862268518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45999.653862268518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45999.653862268518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45999.653862268518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45999.653862268518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45999.653862268518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45999.653862268518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45999.653862268518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45999.653862268518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45999.653862268518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45999.653862268518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45999.653862268518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45999.653862268518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45999.653862268518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45999.653862268518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45999.653862268518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45999.653862268518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45999.653862268518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45999.653862268518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45999.653862268518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45999.653862268518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45999.653862268518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45999.653862268518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45999.653862268518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45999.653862268518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45999.653862268518</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30"/>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296.17314467592223</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20" ca="1" si="0">IFERROR(NOW()-F3,"")</f>
        <v>0.85971874999813735</v>
      </c>
      <c r="H3" s="91">
        <v>45998.664027777777</v>
      </c>
      <c r="I3" s="107" t="str">
        <f>IFERROR(VLOOKUP(D3,DB!A:F,6,0),"")</f>
        <v>SCECO</v>
      </c>
      <c r="J3" s="107" t="str">
        <f>IFERROR(VLOOKUP(D3,DB!A:G,7,0),"")</f>
        <v>Vandalized</v>
      </c>
      <c r="K3" s="93" t="s">
        <v>39128</v>
      </c>
      <c r="L3" s="87" t="str">
        <f>IFERROR(VLOOKUP(D3,DB!A:I,9,0),"")</f>
        <v>Latis</v>
      </c>
    </row>
    <row r="4" spans="1:16" ht="30.75">
      <c r="A4" s="107" t="s">
        <v>39129</v>
      </c>
      <c r="B4" s="107" t="str">
        <f>IFERROR(VLOOKUP(D4,DB!A:K,11,0),"")</f>
        <v>R4</v>
      </c>
      <c r="C4" s="89">
        <v>3</v>
      </c>
      <c r="D4" s="87" t="s">
        <v>36247</v>
      </c>
      <c r="E4" s="90" t="s">
        <v>39106</v>
      </c>
      <c r="F4" s="91"/>
      <c r="G4" s="92">
        <f t="shared" ca="1" si="0"/>
        <v>45999.653862268518</v>
      </c>
      <c r="H4" s="91">
        <v>45999.038888888892</v>
      </c>
      <c r="I4" s="107" t="str">
        <f>IFERROR(VLOOKUP(D4,DB!A:F,6,0),"")</f>
        <v>SCECO</v>
      </c>
      <c r="J4" s="107" t="str">
        <f>IFERROR(VLOOKUP(D4,DB!A:G,7,0),"")</f>
        <v>Dead</v>
      </c>
      <c r="K4" s="93" t="s">
        <v>39130</v>
      </c>
      <c r="L4" s="87" t="str">
        <f>IFERROR(VLOOKUP(D4,DB!A:I,9,0),"")</f>
        <v>Latis</v>
      </c>
    </row>
    <row r="5" spans="1:16" ht="39" customHeight="1">
      <c r="A5" s="107" t="s">
        <v>39131</v>
      </c>
      <c r="B5" s="107" t="str">
        <f>IFERROR(VLOOKUP(D5,DB!A:K,11,0),"")</f>
        <v>R4</v>
      </c>
      <c r="C5" s="89">
        <v>1</v>
      </c>
      <c r="D5" s="87" t="s">
        <v>32758</v>
      </c>
      <c r="E5" s="90" t="s">
        <v>39106</v>
      </c>
      <c r="F5" s="91">
        <v>45999.298831018517</v>
      </c>
      <c r="G5" s="92">
        <f t="shared" ca="1" si="0"/>
        <v>0.35503125000104774</v>
      </c>
      <c r="H5" s="91">
        <v>45999.292974537035</v>
      </c>
      <c r="I5" s="107" t="str">
        <f>IFERROR(VLOOKUP(D5,DB!A:F,6,0),"")</f>
        <v>SCECO</v>
      </c>
      <c r="J5" s="107" t="str">
        <f>IFERROR(VLOOKUP(D5,DB!A:G,7,0),"")</f>
        <v>No BB Shifted</v>
      </c>
      <c r="K5" s="93" t="s">
        <v>39132</v>
      </c>
      <c r="L5" s="87" t="str">
        <f>IFERROR(VLOOKUP(D5,DB!A:I,9,0),"")</f>
        <v>Latis</v>
      </c>
    </row>
    <row r="6" spans="1:16" ht="15" customHeight="1">
      <c r="A6" s="107" t="s">
        <v>39133</v>
      </c>
      <c r="B6" s="107" t="str">
        <f>IFERROR(VLOOKUP(D6,DB!A:K,11,0),"")</f>
        <v>R4</v>
      </c>
      <c r="C6" s="89">
        <v>1</v>
      </c>
      <c r="D6" s="87" t="s">
        <v>37239</v>
      </c>
      <c r="E6" s="90" t="s">
        <v>39111</v>
      </c>
      <c r="F6" s="91">
        <v>45999.603171296294</v>
      </c>
      <c r="G6" s="92">
        <f t="shared" ca="1" si="0"/>
        <v>5.0690972224401776E-2</v>
      </c>
      <c r="H6" s="91">
        <v>45999.591099537036</v>
      </c>
      <c r="I6" s="107" t="str">
        <f>IFERROR(VLOOKUP(D6,DB!A:F,6,0),"")</f>
        <v>Generator-SG</v>
      </c>
      <c r="J6" s="107" t="str">
        <f>IFERROR(VLOOKUP(D6,DB!A:G,7,0),"")</f>
        <v>Dead</v>
      </c>
      <c r="K6" s="93" t="s">
        <v>39134</v>
      </c>
      <c r="L6" s="87" t="str">
        <f>IFERROR(VLOOKUP(D6,DB!A:I,9,0),"")</f>
        <v>Latis</v>
      </c>
    </row>
    <row r="7" spans="1:16" ht="15" customHeight="1">
      <c r="A7" s="107"/>
      <c r="B7" s="107" t="str">
        <f>IFERROR(VLOOKUP(D7,DB!A:K,11,0),"")</f>
        <v>R4</v>
      </c>
      <c r="C7" s="89">
        <v>1</v>
      </c>
      <c r="D7" s="87" t="s">
        <v>37052</v>
      </c>
      <c r="E7" s="90" t="s">
        <v>39106</v>
      </c>
      <c r="F7" s="91">
        <v>45999.634953703702</v>
      </c>
      <c r="G7" s="92">
        <f t="shared" ca="1" si="0"/>
        <v>1.8908564816229045E-2</v>
      </c>
      <c r="H7" s="91">
        <v>45999.629074074073</v>
      </c>
      <c r="I7" s="107" t="str">
        <f>IFERROR(VLOOKUP(D7,DB!A:F,6,0),"")</f>
        <v>Generator-SG</v>
      </c>
      <c r="J7" s="107" t="str">
        <f>IFERROR(VLOOKUP(D7,DB!A:G,7,0),"")</f>
        <v>Dead</v>
      </c>
      <c r="K7" s="93" t="s">
        <v>39135</v>
      </c>
      <c r="L7" s="87" t="str">
        <f>IFERROR(VLOOKUP(D7,DB!A:I,9,0),"")</f>
        <v>Latis</v>
      </c>
    </row>
    <row r="8" spans="1:16" ht="15" customHeight="1">
      <c r="A8" s="107"/>
      <c r="B8" s="107" t="str">
        <f>IFERROR(VLOOKUP(D8,DB!A:K,11,0),"")</f>
        <v/>
      </c>
      <c r="C8" s="89"/>
      <c r="D8" s="87"/>
      <c r="E8" s="90"/>
      <c r="F8" s="91"/>
      <c r="G8" s="92">
        <f t="shared" ca="1" si="0"/>
        <v>45999.653862268518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45999.653862268518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45999.653862268518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45999.653862268518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45999.653862268518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45999.653862268518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45999.653862268518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45999.653862268518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45999.653862268518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45999.653862268518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45999.653862268518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45999.653862268518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45999.653862268518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ref="G21:G84" ca="1" si="1">IFERROR(NOW()-F21,"")</f>
        <v>45999.653862268518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45999.653862268518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45999.653862268518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45999.653862268518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45999.653862268518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45999.653862268518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45999.653862268518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45999.653862268518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45999.653862268518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45999.653862268518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45999.653862268518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45999.653862268518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45999.653862268518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45999.653862268518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45999.653862268518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45999.653862268518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45999.653862268518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45999.653862268518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45999.653862268518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45999.653862268518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45999.653862268518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45999.653862268518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45999.653862268518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45999.653862268518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45999.653862268518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45999.653862268518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45999.653862268518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45999.653862268518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45999.653862268518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45999.653862268518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45999.653862268518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45999.653862268518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45999.653862268518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45999.653862268518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45999.653862268518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45999.653862268518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45999.653862268518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45999.653862268518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45999.653862268518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45999.653862268518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45999.653862268518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45999.653862268518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45999.653862268518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45999.653862268518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45999.653862268518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45999.653862268518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45999.653862268518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45999.653862268518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45999.653862268518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45999.653862268518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45999.653862268518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45999.653862268518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45999.653862268518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45999.653862268518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45999.653862268518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45999.653862268518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45999.653862268518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45999.653862268518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45999.653862268518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45999.653862268518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45999.653862268518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45999.653862268518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45999.653862268518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45999.653862268518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ref="G85:G130" ca="1" si="2">IFERROR(NOW()-F85,"")</f>
        <v>45999.653862268518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45999.653862268518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45999.653862268518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45999.653862268518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45999.653862268518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45999.653862268518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45999.653862268518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45999.653862268518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45999.653862268518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45999.653862268518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45999.653862268518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45999.653862268518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45999.653862268518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45999.653862268518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45999.653862268518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45999.653862268518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45999.653862268518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45999.653862268518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45999.653862268518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45999.653862268518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45999.653862268518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45999.653862268518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45999.653862268518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45999.653862268518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45999.653862268518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45999.653862268518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45999.653862268518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45999.653862268518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45999.653862268518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45999.653862268518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45999.653862268518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45999.653862268518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45999.653862268518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45999.653862268518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45999.653862268518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45999.653862268518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45999.653862268518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45999.653862268518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45999.653862268518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45999.653862268518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45999.653862268518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45999.653862268518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45999.653862268518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45999.653862268518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45999.653862268518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45999.653862268518</v>
      </c>
      <c r="H130" s="91"/>
      <c r="I130" s="107" t="str">
        <f>IFERROR(VLOOKUP(D130,DB!A:F,6,0),"")</f>
        <v/>
      </c>
      <c r="J130" s="107" t="str">
        <f>IFERROR(VLOOKUP(D130,DB!A:G,7,0),"")</f>
        <v/>
      </c>
      <c r="K130" s="93"/>
      <c r="L130" s="87" t="str">
        <f>IFERROR(VLOOKUP(D130,DB!A:I,9,0),"")</f>
        <v/>
      </c>
    </row>
  </sheetData>
  <dataValidations count="2">
    <dataValidation allowBlank="1" showInputMessage="1" showErrorMessage="1" sqref="E1" xr:uid="{A4F81451-56CC-4543-9497-104C4E44EE4B}"/>
    <dataValidation type="list" allowBlank="1" showInputMessage="1" showErrorMessage="1" sqref="E2:E1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C12" sqref="C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107.82180208333011</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39111</v>
      </c>
      <c r="F3" s="38">
        <v>45926.188877314817</v>
      </c>
      <c r="G3" s="102">
        <f t="shared" ref="G3" ca="1" si="0">IFERROR(NOW()-F3,"")</f>
        <v>73.464984953701787</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39111</v>
      </c>
      <c r="F4" s="104">
        <v>45948.661111111112</v>
      </c>
      <c r="G4" s="105">
        <f t="shared" ref="G4" ca="1" si="1">IFERROR(NOW()-F4,"")</f>
        <v>50.992751157406019</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18.280563657404855</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2.5463738425896736</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1</v>
      </c>
      <c r="D7" s="37" t="s">
        <v>38480</v>
      </c>
      <c r="E7" s="37" t="s">
        <v>39111</v>
      </c>
      <c r="F7" s="38"/>
      <c r="G7" s="131">
        <f ca="1">IFERROR(NOW()-F7,"")</f>
        <v>45999.653862268518</v>
      </c>
      <c r="H7" s="38">
        <v>45999.488043981481</v>
      </c>
      <c r="I7" s="37" t="str">
        <f>IFERROR(VLOOKUP(D7,DB!A:F,6,0),"")</f>
        <v>SCECO</v>
      </c>
      <c r="J7" s="37" t="str">
        <f>IFERROR(VLOOKUP(D7,DB!A:G,7,0),"")</f>
        <v>Haj Removal</v>
      </c>
      <c r="K7" s="37" t="s">
        <v>39147</v>
      </c>
      <c r="L7" s="37" t="str">
        <f>IFERROR(VLOOKUP(D7,DB!A:I,9,0),"")</f>
        <v>Latis</v>
      </c>
    </row>
    <row r="8" spans="1:13">
      <c r="A8" s="37"/>
      <c r="B8" s="37" t="str">
        <f>IFERROR(VLOOKUP(D8,DB!A:K,11,0),"")</f>
        <v/>
      </c>
      <c r="C8" s="37"/>
      <c r="D8" s="100"/>
      <c r="E8" s="37"/>
      <c r="F8" s="38"/>
      <c r="G8" s="131">
        <f ca="1">IFERROR(NOW()-F8,"")</f>
        <v>45999.653862268518</v>
      </c>
      <c r="H8" s="38"/>
      <c r="I8" s="37" t="str">
        <f>IFERROR(VLOOKUP(D8,DB!A:F,6,0),"")</f>
        <v/>
      </c>
      <c r="J8" s="37" t="str">
        <f>IFERROR(VLOOKUP(D8,DB!A:G,7,0),"")</f>
        <v/>
      </c>
      <c r="K8" s="37"/>
      <c r="L8" s="37" t="str">
        <f>IFERROR(VLOOKUP(D8,DB!A:I,9,0),"")</f>
        <v/>
      </c>
    </row>
    <row r="9" spans="1:13">
      <c r="A9" s="37"/>
      <c r="B9" s="37" t="str">
        <f>IFERROR(VLOOKUP(D9,DB!A:K,11,0),"")</f>
        <v/>
      </c>
      <c r="C9" s="37"/>
      <c r="D9"/>
      <c r="E9" s="37"/>
      <c r="F9" s="38"/>
      <c r="G9" s="131">
        <f ca="1">IFERROR(NOW()-F9,"")</f>
        <v>45999.653862268518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45999.653862268518</v>
      </c>
      <c r="H10" s="38"/>
      <c r="I10" s="37" t="str">
        <f>IFERROR(VLOOKUP(D10,DB!A:F,6,0),"")</f>
        <v/>
      </c>
      <c r="J10" s="37" t="str">
        <f>IFERROR(VLOOKUP(D10,DB!A:G,7,0),"")</f>
        <v/>
      </c>
      <c r="K10" s="37"/>
      <c r="L10" s="37" t="str">
        <f>IFERROR(VLOOKUP(D10,DB!A:I,9,0),"")</f>
        <v/>
      </c>
    </row>
    <row r="11" spans="1:13">
      <c r="A11" s="37"/>
      <c r="B11" s="37" t="str">
        <f>IFERROR(VLOOKUP(D11,DB!A:K,11,0),"")</f>
        <v/>
      </c>
      <c r="C11" s="37"/>
      <c r="D11" s="153"/>
      <c r="E11" s="37"/>
      <c r="F11" s="38"/>
      <c r="G11" s="131">
        <f ca="1">IFERROR(NOW()-F11,"")</f>
        <v>45999.653862268518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45999.653862268518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45999.653862268518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45999.653862268518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45999.653862268518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45999.653862268518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45999.653862268518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45999.653862268518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45999.653862268518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45999.653862268518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45999.653862268518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45999.653862268518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45999.653862268518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45999.653862268518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45999.653862268518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45999.653862268518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45999.653862268518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45999.653862268518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45999.653862268518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45999.653862268518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45999.653862268518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45999.653862268518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45999.653862268518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45999.653862268518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45999.653862268518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45999.653862268518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45999.653862268518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45999.653862268518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45999.653862268518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45999.653862268518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45999.653862268518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45999.653862268518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45999.653862268518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45999.653862268518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45999.653862268518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45999.653862268518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45999.653862268518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45999.653862268518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45999.653862268518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45999.653862268518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45999.653862268518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45999.653862268518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45999.653862268518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45999.653862268518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45999.653862268518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45999.653862268518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45999.653862268518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45999.653862268518</v>
      </c>
      <c r="H58" s="38"/>
      <c r="I58" s="37" t="str">
        <f>IFERROR(VLOOKUP(D58,DB!A:F,6,0),"")</f>
        <v/>
      </c>
      <c r="J58" s="37" t="str">
        <f>IFERROR(VLOOKUP(D58,DB!A:G,7,0),"")</f>
        <v/>
      </c>
      <c r="K58" s="37"/>
      <c r="L58" s="37" t="str">
        <f>IFERROR(VLOOKUP(D58,DB!A:I,9,0),"")</f>
        <v/>
      </c>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2" ca="1" si="0">IFERROR(NOW()-F2,"-")</f>
        <v>45999.653862268518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45999.653862268518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45999.653862268518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45999.653862268518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45999.653862268518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45999.653862268518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45999.653862268518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45999.653862268518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45999.653862268518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45999.653862268518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45999.653862268518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45999.653862268518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45999.653862268518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45999.653862268518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45999.653862268518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45999.653862268518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45999.653862268518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45999.653862268518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45999.653862268518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45999.653862268518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45999.653862268518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45999.653862268518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45999.653862268518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45999.653862268518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45999.653862268518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45999.653862268518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45999.653862268518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45999.653862268518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45999.653862268518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45999.653862268518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45999.653862268518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45999.653862268518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45999.653862268518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45999.653862268518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45999.653862268518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45999.653862268518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45999.653862268518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45999.653862268518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45999.653862268518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45999.653862268518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45999.653862268518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45999.653862268518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45999.653862268518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45999.653862268518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45999.653862268518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45999.653862268518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45999.653862268518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45999.653862268518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45999.653862268518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45999.653862268518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45999.653862268518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45999.653862268518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45999.653862268518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45999.653862268518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45999.653862268518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45999.653862268518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45999.653862268518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45999.653862268518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45999.653862268518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45999.653862268518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45999.653862268518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45999.653862268518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45999.653862268518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45999.653862268518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45999.653862268518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45999.653862268518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45999.653862268518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45999.653862268518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45999.653862268518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45999.653862268518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45999.653862268518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45999.653862268518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45999.653862268518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45999.653862268518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45999.653862268518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45999.653862268518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45999.653862268518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45999.653862268518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45999.653862268518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45999.653862268518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45999.653862268518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45999.653862268518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45999.653862268518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45999.653862268518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45999.653862268518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45999.653862268518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45999.653862268518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45999.653862268518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45999.653862268518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45999.653862268518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45999.653862268518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45999.653862268518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45999.653862268518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45999.653862268518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45999.653862268518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45999.653862268518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45999.653862268518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45999.653862268518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45999.653862268518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45999.653862268518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45999.653862268518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45999.653862268518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45999.653862268518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45999.653862268518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45999.653862268518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45999.653862268518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45999.653862268518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45999.653862268518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45999.653862268518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45999.653862268518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45999.653862268518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45999.653862268518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45999.653862268518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45999.653862268518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45999.653862268518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45999.653862268518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45999.653862268518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45999.653862268518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45999.653862268518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45999.653862268518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45999.653862268518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45999.653862268518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45999.653862268518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45999.653862268518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45999.653862268518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45999.653862268518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45999.653862268518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45999.653862268518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45999.653862268518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45999.653862268518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45999.653862268518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45999.653862268518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45999.653862268518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45999.653862268518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45999.653862268518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45999.653862268518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45999.653862268518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45999.653862268518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45999.653862268518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45999.653862268518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45999.653862268518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45999.653862268518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45999.653862268518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45999.653862268518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45999.653862268518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45999.653862268518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45999.653862268518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45999.653862268518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45999.653862268518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45999.653862268518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45999.653862268518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45999.653862268518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45999.653862268518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45999.653862268518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45999.653862268518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45999.653862268518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45999.653862268518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45999.653862268518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45999.653862268518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45999.653862268518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45999.653862268518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45999.653862268518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45999.653862268518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45999.653862268518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45999.653862268518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45999.653862268518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45999.653862268518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45999.653862268518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45999.653862268518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45999.653862268518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45999.653862268518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45999.653862268518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45999.653862268518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45999.653862268518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45999.653862268518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45999.653862268518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45999.653862268518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45999.653862268518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45999.653862268518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45999.653862268518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45999.653862268518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45999.653862268518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45999.653862268518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45999.653862268518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45999.653862268518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45999.653862268518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45999.653862268518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45999.653862268518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45999.653862268518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45999.653862268518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45999.653862268518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45999.653862268518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45999.653862268518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45999.653862268518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45999.653862268518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45999.653862268518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45999.653862268518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45999.653862268518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45999.653862268518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45999.653862268518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45999.653862268518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45999.653862268518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45999.653862268518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45999.653862268518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45999.653862268518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45999.653862268518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45999.653862268518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45999.653862268518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45999.653862268518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45999.653862268518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45999.653862268518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45999.653862268518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45999.653862268518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45999.653862268518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45999.653862268518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45999.653862268518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45999.653862268518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45999.653862268518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45999.653862268518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45999.653862268518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45999.653862268518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45999.653862268518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45999.653862268518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45999.653862268518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45999.653862268518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45999.653862268518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45999.653862268518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45999.653862268518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45999.653862268518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45999.653862268518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45999.653862268518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45999.653862268518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45999.653862268518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45999.653862268518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45999.653862268518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45999.653862268518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45999.653862268518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45999.653862268518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45999.653862268518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45999.653862268518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45999.653862268518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45999.653862268518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45999.653862268518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45999.653862268518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45999.653862268518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45999.653862268518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45999.653862268518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45999.653862268518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45999.653862268518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45999.653862268518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45999.653862268518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45999.653862268518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45999.653862268518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45999.653862268518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45999.653862268518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45999.653862268518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45999.653862268518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45999.653862268518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45999.653862268518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45999.653862268518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45999.653862268518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45999.653862268518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45999.653862268518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45999.653862268518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45999.653862268518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45999.653862268518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45999.653862268518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45999.653862268518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45999.653862268518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45999.653862268518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45999.653862268518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45999.653862268518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45999.653862268518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45999.653862268518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45999.653862268518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45999.653862268518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45999.653862268518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45999.653862268518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45999.653862268518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45999.653862268518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45999.653862268518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45999.653862268518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45999.653862268518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45999.653862268518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45999.653862268518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45999.653862268518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45999.653862268518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45999.653862268518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45999.653862268518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45999.653862268518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45999.653862268518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45999.653862268518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45999.653862268518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45999.653862268518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45999.653862268518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45999.653862268518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45999.653862268518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45999.653862268518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45999.653862268518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45999.653862268518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45999.653862268518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45999.653862268518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45999.653862268518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45999.653862268518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45999.653862268518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45999.653862268518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45999.653862268518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45999.653862268518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45999.653862268518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45999.653862268518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45999.653862268518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45999.653862268518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45999.653862268518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45999.653862268518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45999.653862268518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45999.653862268518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45999.653862268518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45999.653862268518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45999.653862268518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45999.653862268518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45999.653862268518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45999.653862268518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45999.653862268518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45999.653862268518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45999.653862268518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45999.653862268518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45999.653862268518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45999.653862268518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45999.653862268518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45999.653862268518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45999.653862268518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45999.653862268518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45999.653862268518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45999.653862268518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45999.653862268518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45999.653862268518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45999.653862268518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45999.653862268518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45999.653862268518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45999.653862268518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45999.653862268518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45999.653862268518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45999.653862268518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45999.653862268518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45999.653862268518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45999.653862268518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45999.653862268518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45999.653862268518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45999.653862268518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45999.653862268518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45999.653862268518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45999.653862268518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45999.653862268518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45999.653862268518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45999.653862268518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45999.653862268518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45999.653862268518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45999.653862268518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45999.653862268518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45999.653862268518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45999.653862268518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45999.653862268518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45999.653862268518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45999.653862268518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45999.653862268518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45999.653862268518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45999.653862268518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45999.653862268518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45999.653862268518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45999.653862268518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45999.653862268518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45999.653862268518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45999.653862268518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45999.653862268518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45999.653862268518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45999.653862268518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45999.653862268518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45999.653862268518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45999.653862268518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45999.653862268518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45999.653862268518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45999.653862268518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45999.653862268518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45999.653862268518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45999.653862268518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45999.653862268518</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45999.653862268518</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2025-12-08T12:43:07Z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